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firstSheet="6" activeTab="7"/>
  </bookViews>
  <sheets>
    <sheet name="miasto dochody (kw I ) " sheetId="1" r:id="rId1"/>
    <sheet name="miasto dochody (kw II)" sheetId="2" r:id="rId2"/>
    <sheet name="miasto dochody (kw III)" sheetId="3" r:id="rId3"/>
    <sheet name="miasto dochody (kw II- czerwie)" sheetId="4" r:id="rId4"/>
    <sheet name="miasto wydatki (kw I)" sheetId="5" r:id="rId5"/>
    <sheet name="miasto wydatki (kw II)" sheetId="6" r:id="rId6"/>
    <sheet name="miasto wydatki (kwIII)" sheetId="7" r:id="rId7"/>
    <sheet name="miasto wydatki (kwII - czerwic)" sheetId="8" r:id="rId8"/>
  </sheets>
  <definedNames/>
  <calcPr fullCalcOnLoad="1"/>
</workbook>
</file>

<file path=xl/sharedStrings.xml><?xml version="1.0" encoding="utf-8"?>
<sst xmlns="http://schemas.openxmlformats.org/spreadsheetml/2006/main" count="1045" uniqueCount="216">
  <si>
    <t>Domy i ośrodki kultury , świetlice i kluby</t>
  </si>
  <si>
    <t>Ochrona i konserwacja zabytków</t>
  </si>
  <si>
    <t xml:space="preserve">Szkoły podstawowe </t>
  </si>
  <si>
    <t>Zadania w zakresie kultury fizycznej i sportu</t>
  </si>
  <si>
    <t>Harmonogram na I kwartał</t>
  </si>
  <si>
    <t>Razem za I kwartał</t>
  </si>
  <si>
    <t xml:space="preserve">     R a z e m</t>
  </si>
  <si>
    <t>Załącznik Nr 1</t>
  </si>
  <si>
    <t>Prezydenta Miasta Łomży</t>
  </si>
  <si>
    <t>Dział</t>
  </si>
  <si>
    <t>Rozdz.</t>
  </si>
  <si>
    <t>Wyszczególnienie</t>
  </si>
  <si>
    <t>§</t>
  </si>
  <si>
    <t>Plan na 2004 rok</t>
  </si>
  <si>
    <t>010</t>
  </si>
  <si>
    <t>Rolnictwo i łowiectwo</t>
  </si>
  <si>
    <t>Pozostała działalność</t>
  </si>
  <si>
    <t>050</t>
  </si>
  <si>
    <t>Rybołówstwo i rybactwo</t>
  </si>
  <si>
    <t>05095</t>
  </si>
  <si>
    <t>Transport i łączność</t>
  </si>
  <si>
    <t>Drogi publiczne krajowe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</si>
  <si>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</si>
  <si>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</si>
  <si>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</si>
  <si>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</si>
  <si>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</si>
  <si>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</si>
  <si>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</si>
  <si>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</si>
  <si>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</si>
  <si>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</si>
  <si>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</si>
  <si>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Urzędy gmin  / miast i miast na prawach powiatu /</t>
  </si>
  <si>
    <t>Komisje poborowe</t>
  </si>
  <si>
    <t>Referenda ogólnokrajowe i i konstytucyjne</t>
  </si>
  <si>
    <t>Urzędy naczelnych organów władzy państwowej, kontroli i ochrony prawa oraz sądownictwa</t>
  </si>
  <si>
    <t>Urzędy naczelnych organów władzy państwowej,kontroli i ochrony prawa</t>
  </si>
  <si>
    <t>Wybory do Sejmu i Senatu</t>
  </si>
  <si>
    <t>Referenda ogólnokrajowe i konstytucyjne</t>
  </si>
  <si>
    <t>Bezpieczeństwo publiczne i ochrona przeciwpożarowa</t>
  </si>
  <si>
    <t>Komendy Powiatowe Państwowej Straży Pożarnej</t>
  </si>
  <si>
    <t>Straż Miejska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</si>
  <si>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</si>
  <si>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</si>
  <si>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leśnego,podatku od czynności cywilnoprawnych ,podatku od spadków  i darowizn oraz podatków i opłat lokalnych .</t>
  </si>
  <si>
    <t>Wpływy z innych opłat stanowiących dochody jednostek samorządu terytor.na podstawie ustaw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</si>
  <si>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</si>
  <si>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</si>
  <si>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</si>
  <si>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</si>
  <si>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Część oświatowa subwencji ogólnej dla jednostek samorządu terytorialnego</t>
  </si>
  <si>
    <t>Część podstawowa subwencji ogólnej  dla gmin</t>
  </si>
  <si>
    <t>Część wyrównawcza subw.ogólnej dla powiatów</t>
  </si>
  <si>
    <t>Część rekompensująca subwencji ogólnej  dla gmin</t>
  </si>
  <si>
    <t>Część drogowa subwencji ogólnej dla powiatów i województw</t>
  </si>
  <si>
    <t>Część wyrównawcza subw.ogólnej dla gmin</t>
  </si>
  <si>
    <t>Różne rozliczenia finansowe</t>
  </si>
  <si>
    <t>Część równoważąca subwencji ogólnej  dla powiatów</t>
  </si>
  <si>
    <t>Oświata i wychowanie</t>
  </si>
  <si>
    <t>Szkoły podstawowe</t>
  </si>
  <si>
    <t>Szkoły podstawowe specjalne</t>
  </si>
  <si>
    <t>Przedszkola</t>
  </si>
  <si>
    <t>Przedszkola specjalne</t>
  </si>
  <si>
    <t>Gimnazja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</si>
  <si>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</si>
  <si>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</si>
  <si>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</si>
  <si>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</si>
  <si>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Ochrona zdrowia</t>
  </si>
  <si>
    <t>Przeciwdziałanie alkoholizmowi</t>
  </si>
  <si>
    <t xml:space="preserve">Składki na ubezpieczenie zdrowotne oraz świadczenia dla osób nie objętych obowiązkiem ubezpieczenia zdrowotnego </t>
  </si>
  <si>
    <t xml:space="preserve">Pomoc społeczna </t>
  </si>
  <si>
    <t>Placówki opiekuńczo - wychowawcze</t>
  </si>
  <si>
    <t>Domy Pomocy Społecznej</t>
  </si>
  <si>
    <t>Ośrodki wsparcia</t>
  </si>
  <si>
    <t>Rodziny zastępcze</t>
  </si>
  <si>
    <t>Składki na ubezpieczenie zdrowotne opłacane  za osoby pobierajce niektóre świadczenia z pomocy spoecznej</t>
  </si>
  <si>
    <t xml:space="preserve">Zasiłki i pomoc w naturze oraz składki na ubezpieczenia społeczne </t>
  </si>
  <si>
    <t>Dodatki mieszkaniowe</t>
  </si>
  <si>
    <t>Zasiłki rodzinne, pielęgnacyjne i wychowawcze</t>
  </si>
  <si>
    <t>Ośrodki pomocy społecznej</t>
  </si>
  <si>
    <t>Ośrodki adopcyjno - opiekuńcze</t>
  </si>
  <si>
    <t>Usługi opiekuńcze i specjalistyczne usługi opiekuńcze</t>
  </si>
  <si>
    <t>Pomoc dla uchodzców</t>
  </si>
  <si>
    <t>Pozostałe zadania w zakresie polityki społecznej</t>
  </si>
  <si>
    <t>Zespoły do spraw orzekania o stopniu niepełnosprawności</t>
  </si>
  <si>
    <t>Edukacyjna opieka wychowawcza</t>
  </si>
  <si>
    <t>Świetlice szkolne</t>
  </si>
  <si>
    <t>Poradnie psychologiczno-pedagogiczne oraz inne poradnie specjalistyczne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</si>
  <si>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</si>
  <si>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</si>
  <si>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</si>
  <si>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</si>
  <si>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</si>
  <si>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Utrzymanie zieleni w miastach i gminach</t>
  </si>
  <si>
    <t>Oświetlenie ulic, placów  i dróg</t>
  </si>
  <si>
    <t>Wpływy i wydatki związane z gromadzeniem środków z opłat  produktowych</t>
  </si>
  <si>
    <t>Kultura i ochrona dziedzictwa narodowego</t>
  </si>
  <si>
    <t>Pozostałe zadania w zakresie kultury</t>
  </si>
  <si>
    <t>Teatry dramatyczne i lalkowe</t>
  </si>
  <si>
    <t>Filharmonie , orkiestry , chóry i kapele</t>
  </si>
  <si>
    <t>Biblioteki</t>
  </si>
  <si>
    <t>Muzea</t>
  </si>
  <si>
    <t>Kultura fizyczna i sport</t>
  </si>
  <si>
    <t>R a z e m</t>
  </si>
  <si>
    <t>Załącznik  Nr 2</t>
  </si>
  <si>
    <t>Plan na     2004 rok</t>
  </si>
  <si>
    <t>01030</t>
  </si>
  <si>
    <t>Izby rolnicze</t>
  </si>
  <si>
    <t>020</t>
  </si>
  <si>
    <t>Leśnictwo</t>
  </si>
  <si>
    <t>02002</t>
  </si>
  <si>
    <t>Nadzór nad gospodarką leśną</t>
  </si>
  <si>
    <t>Lokalny transport zbiorowy</t>
  </si>
  <si>
    <t>Drogi publiczne w miastach na prawach powiatu</t>
  </si>
  <si>
    <t xml:space="preserve"> </t>
  </si>
  <si>
    <t xml:space="preserve">Pozostała działalność / opłata za grunty / </t>
  </si>
  <si>
    <t>Turystyka</t>
  </si>
  <si>
    <t>Zadania w zakresie upowszechniania turystyki</t>
  </si>
  <si>
    <t>Różne jednostki obsługi gospodarki mieszkaniowej</t>
  </si>
  <si>
    <t>Plany zagospodarowania przestrzennego</t>
  </si>
  <si>
    <t>Rady gmin / miast i miast na prawach powiatu /</t>
  </si>
  <si>
    <t>Urzędy naczelnych organów władzy państwowej,kontroli i ochrony prawa oraz sądownictwa</t>
  </si>
  <si>
    <t xml:space="preserve">Urzędy naczelnych organów władzy państwowej,kontroli i ochrony prawa </t>
  </si>
  <si>
    <t>75108</t>
  </si>
  <si>
    <t>75110</t>
  </si>
  <si>
    <t>Obrona cywilna</t>
  </si>
  <si>
    <t>Rezerwy ogólne i celowe</t>
  </si>
  <si>
    <t>80105</t>
  </si>
  <si>
    <t>Gimnazja specjalne</t>
  </si>
  <si>
    <t>80113</t>
  </si>
  <si>
    <t>Dowożenie uczniów do szkół</t>
  </si>
  <si>
    <t>Licea ogólnokształcące</t>
  </si>
  <si>
    <t>80123</t>
  </si>
  <si>
    <t>Szkoły zawodowe specjalne</t>
  </si>
  <si>
    <t xml:space="preserve">Centra kształcenia ustawicznego i praktycznego oraz ośrodki dokształcania zawodowego </t>
  </si>
  <si>
    <t>80146</t>
  </si>
  <si>
    <t>Dokształcanie i doskonalenie nauczycieli</t>
  </si>
  <si>
    <t>Składki na ubezpieczenie zdrowotne oraz świadczenia dla osób nie objętych obowiązkiem ubezpieczenia zdrowotnego</t>
  </si>
  <si>
    <t>Pomoc społeczna</t>
  </si>
  <si>
    <t>85201</t>
  </si>
  <si>
    <t>85202</t>
  </si>
  <si>
    <t>85203</t>
  </si>
  <si>
    <t>Ośrodki wsparcia/Klub Seniora,Środow.Dom Samopom./</t>
  </si>
  <si>
    <t>85204</t>
  </si>
  <si>
    <t xml:space="preserve">Rodziny zastępcze </t>
  </si>
  <si>
    <t>85213</t>
  </si>
  <si>
    <t>Składki na ubezpieczenie zdrowotne opłacane za osoby pobierające niektóre świadczenia z pomocy społecznej</t>
  </si>
  <si>
    <t>85214</t>
  </si>
  <si>
    <t>85215</t>
  </si>
  <si>
    <t>85216</t>
  </si>
  <si>
    <t>85219</t>
  </si>
  <si>
    <t>85220</t>
  </si>
  <si>
    <t>Jednostki specjalistycznego poradnictwa,mieszkania chronione i ośrodki interwencji kryzysowej</t>
  </si>
  <si>
    <t>85226</t>
  </si>
  <si>
    <t>85228</t>
  </si>
  <si>
    <t xml:space="preserve">Usługi opiekuńcze  i  specjalistyczne usługi opiekuńcze </t>
  </si>
  <si>
    <t>85231</t>
  </si>
  <si>
    <t>85295</t>
  </si>
  <si>
    <t xml:space="preserve">Pozostałe zadania w zakresie polityki społecznej </t>
  </si>
  <si>
    <t>85321</t>
  </si>
  <si>
    <t>85333</t>
  </si>
  <si>
    <t>Powiatowe Urzędy Pracy</t>
  </si>
  <si>
    <t>85446</t>
  </si>
  <si>
    <t>Dokształcenie i doskonalenie nauczycieli</t>
  </si>
  <si>
    <t>85495</t>
  </si>
  <si>
    <t xml:space="preserve">Pozostała działalność  </t>
  </si>
  <si>
    <t>Oczyszczanie miast i wsi</t>
  </si>
  <si>
    <t>Schroniska dla zwierząt</t>
  </si>
  <si>
    <t>Oświetlenie ulic , placów  i dróg</t>
  </si>
  <si>
    <t>90078</t>
  </si>
  <si>
    <t>Usuwanie skutków klęsk żywiołowych</t>
  </si>
  <si>
    <t>Przedszkole Specjalne</t>
  </si>
  <si>
    <t>71095</t>
  </si>
  <si>
    <t>Harmonogram dochodów  miasta  Łomży na I kwartał 2004r.</t>
  </si>
  <si>
    <t>Harmonogram wydatków  budżetu  miasta  Łomży na I kwartał 2004 rok</t>
  </si>
  <si>
    <t>Plan dochodów budżetowych I kwartał - 38 489 892 złotych</t>
  </si>
  <si>
    <t>Spłata kredytów i pożyczek i kredyty  I kwartał - 1 576 686  złotych</t>
  </si>
  <si>
    <t>Plan przychodów  I kwartał                      -  2 967 769złotych</t>
  </si>
  <si>
    <t>Plan wydatków budżetowe  I kwartał   - 39 830 580  złotych</t>
  </si>
  <si>
    <t>Harmonogram na II kwartał</t>
  </si>
  <si>
    <t>do Zarządzenia Nr 61/04</t>
  </si>
  <si>
    <t>z dnia 30.03 2004 rok</t>
  </si>
  <si>
    <t>z dnia 30.03.2004 roku</t>
  </si>
  <si>
    <t>Harmonogram wydatków  budżetu  miasta  Łomży na II kwartał 2004 rok</t>
  </si>
  <si>
    <t>Harmonogram dochodów  miasta  Łomży na II kwartał 2004r.</t>
  </si>
  <si>
    <t>Plan dochodów budżetowych II kwartał - 34 030 522 złotych</t>
  </si>
  <si>
    <t>Plan przychodów  II kwartał                               -  2 967 769 złotych</t>
  </si>
  <si>
    <t>Plan wydatków budżetowe  II kwartał    - 32 516 931 złotych</t>
  </si>
  <si>
    <t>Spłata kredytów i pożyczek i kredyty  II kwartał - 1 990 686  złotych</t>
  </si>
  <si>
    <t>Razem za II kwartały</t>
  </si>
  <si>
    <t>Prezydent</t>
  </si>
  <si>
    <t>Miasta Łomży</t>
  </si>
  <si>
    <t>Jerzy Brzeziński</t>
  </si>
  <si>
    <t>do Zarządzenia Nr 78 / 04</t>
  </si>
  <si>
    <t>z dnia 09.04.2004 rok</t>
  </si>
  <si>
    <t>do Zarządzenia Nr  / 04</t>
  </si>
  <si>
    <t>Wybory do Parlamentu Europejskiego</t>
  </si>
  <si>
    <t>Część podstawowa subwencji ogólnej dla gmin</t>
  </si>
  <si>
    <t>Świadczenia rodzinne oraz składki na ubezpieczenia emerytalne i rentowe z ubezpieczenia społecznego</t>
  </si>
  <si>
    <t>Składki na ubezpieczenie zdrowotne opłacane  za osoby pobierajce niektóre świadczenia z pomocy spoecznej  oraz niektóre świadczenia rodzinne</t>
  </si>
  <si>
    <t>z dnia  2004 roku</t>
  </si>
  <si>
    <t>75113</t>
  </si>
  <si>
    <t>85212</t>
  </si>
  <si>
    <t>Plan przychodów  II kwartał                               -  1 830 769 złotych</t>
  </si>
  <si>
    <t>Plan wydatków budżetowe  II kwartał    -  złotych</t>
  </si>
  <si>
    <t>Plan dochodów budżetowych II kwartał - 35 419 112 złotych</t>
  </si>
  <si>
    <t>do Zarządzenia Nr  139/ 04</t>
  </si>
  <si>
    <t>z dnia 14.06.2004 rok</t>
  </si>
  <si>
    <t>do Zarządzenia Nr 139 / 04</t>
  </si>
  <si>
    <t>z dnia 14.06.2004 roku</t>
  </si>
  <si>
    <t>z dnia .2004 rok</t>
  </si>
  <si>
    <t>Harmonogram na IIII kwartał</t>
  </si>
  <si>
    <t>Harmonogram dochodów  miasta  Łomży na III kwartał 2004r.</t>
  </si>
  <si>
    <t>Razem za III kwartały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</si>
</sst>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14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vertical="center"/>
      <protection hidden="1"/>
    </xf>
    <xf numFmtId="3" fontId="8" fillId="3" borderId="9" xfId="0" applyNumberFormat="1" applyFont="1" applyFill="1" applyBorder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0" fillId="3" borderId="15" xfId="0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49" fontId="0" fillId="3" borderId="14" xfId="0" applyNumberFormat="1" applyFont="1" applyFill="1" applyBorder="1" applyAlignment="1" applyProtection="1">
      <alignment horizontal="center" vertical="center"/>
      <protection locked="0"/>
    </xf>
    <xf numFmtId="3" fontId="0" fillId="3" borderId="9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wrapText="1"/>
    </xf>
    <xf numFmtId="3" fontId="6" fillId="2" borderId="20" xfId="0" applyNumberFormat="1" applyFont="1" applyFill="1" applyBorder="1" applyAlignment="1" applyProtection="1">
      <alignment vertical="center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vertical="center" wrapText="1"/>
      <protection locked="0"/>
    </xf>
    <xf numFmtId="49" fontId="3" fillId="4" borderId="24" xfId="0" applyNumberFormat="1" applyFont="1" applyFill="1" applyBorder="1" applyAlignment="1" applyProtection="1">
      <alignment vertical="center" wrapText="1"/>
      <protection locked="0"/>
    </xf>
    <xf numFmtId="3" fontId="6" fillId="4" borderId="2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3" fontId="7" fillId="2" borderId="20" xfId="0" applyNumberFormat="1" applyFont="1" applyFill="1" applyBorder="1" applyAlignment="1" applyProtection="1">
      <alignment vertical="center"/>
      <protection hidden="1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3" fontId="13" fillId="3" borderId="27" xfId="0" applyNumberFormat="1" applyFont="1" applyFill="1" applyBorder="1" applyAlignment="1" applyProtection="1">
      <alignment vertical="center"/>
      <protection hidden="1"/>
    </xf>
    <xf numFmtId="3" fontId="13" fillId="3" borderId="9" xfId="0" applyNumberFormat="1" applyFont="1" applyFill="1" applyBorder="1" applyAlignment="1" applyProtection="1">
      <alignment vertical="center"/>
      <protection hidden="1"/>
    </xf>
    <xf numFmtId="3" fontId="13" fillId="3" borderId="28" xfId="0" applyNumberFormat="1" applyFont="1" applyFill="1" applyBorder="1" applyAlignment="1" applyProtection="1">
      <alignment vertical="center"/>
      <protection hidden="1"/>
    </xf>
    <xf numFmtId="0" fontId="13" fillId="3" borderId="29" xfId="0" applyFont="1" applyFill="1" applyBorder="1" applyAlignment="1" applyProtection="1">
      <alignment vertical="center" wrapText="1"/>
      <protection locked="0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13" fillId="3" borderId="15" xfId="0" applyFont="1" applyFill="1" applyBorder="1" applyAlignment="1" applyProtection="1">
      <alignment horizontal="center" wrapText="1"/>
      <protection locked="0"/>
    </xf>
    <xf numFmtId="49" fontId="13" fillId="3" borderId="33" xfId="0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3" fontId="13" fillId="3" borderId="9" xfId="0" applyNumberFormat="1" applyFont="1" applyFill="1" applyBorder="1" applyAlignment="1" applyProtection="1">
      <alignment/>
      <protection locked="0"/>
    </xf>
    <xf numFmtId="3" fontId="13" fillId="3" borderId="28" xfId="0" applyNumberFormat="1" applyFont="1" applyFill="1" applyBorder="1" applyAlignment="1" applyProtection="1">
      <alignment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/>
    </xf>
    <xf numFmtId="0" fontId="13" fillId="3" borderId="34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vertical="center" wrapText="1"/>
      <protection locked="0"/>
    </xf>
    <xf numFmtId="3" fontId="7" fillId="4" borderId="20" xfId="0" applyNumberFormat="1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35" xfId="0" applyFont="1" applyFill="1" applyBorder="1" applyAlignment="1" applyProtection="1">
      <alignment vertical="center" wrapText="1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49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>
      <alignment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vertical="center" wrapText="1"/>
      <protection locked="0"/>
    </xf>
    <xf numFmtId="3" fontId="0" fillId="3" borderId="34" xfId="0" applyNumberFormat="1" applyFont="1" applyFill="1" applyBorder="1" applyAlignment="1" applyProtection="1">
      <alignment vertical="center"/>
      <protection hidden="1"/>
    </xf>
    <xf numFmtId="0" fontId="0" fillId="3" borderId="0" xfId="0" applyFont="1" applyFill="1" applyAlignment="1">
      <alignment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/>
    </xf>
    <xf numFmtId="3" fontId="8" fillId="3" borderId="8" xfId="0" applyNumberFormat="1" applyFont="1" applyFill="1" applyBorder="1" applyAlignment="1" applyProtection="1">
      <alignment vertical="center"/>
      <protection hidden="1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49" fontId="0" fillId="3" borderId="16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/>
    </xf>
    <xf numFmtId="0" fontId="0" fillId="3" borderId="37" xfId="0" applyFont="1" applyFill="1" applyBorder="1" applyAlignment="1" applyProtection="1">
      <alignment vertical="center" wrapText="1"/>
      <protection locked="0"/>
    </xf>
    <xf numFmtId="0" fontId="0" fillId="3" borderId="35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9" xfId="0" applyNumberFormat="1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>
      <alignment wrapText="1"/>
    </xf>
    <xf numFmtId="0" fontId="0" fillId="3" borderId="7" xfId="0" applyFont="1" applyFill="1" applyBorder="1" applyAlignment="1" applyProtection="1">
      <alignment horizontal="center" vertical="center"/>
      <protection locked="0"/>
    </xf>
    <xf numFmtId="49" fontId="0" fillId="3" borderId="14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wrapText="1"/>
      <protection locked="0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13" fillId="3" borderId="33" xfId="0" applyNumberFormat="1" applyFont="1" applyFill="1" applyBorder="1" applyAlignment="1" applyProtection="1">
      <alignment horizontal="center" vertical="center"/>
      <protection locked="0"/>
    </xf>
    <xf numFmtId="49" fontId="13" fillId="3" borderId="3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vertical="center" wrapText="1"/>
      <protection locked="0"/>
    </xf>
    <xf numFmtId="3" fontId="13" fillId="3" borderId="38" xfId="0" applyNumberFormat="1" applyFont="1" applyFill="1" applyBorder="1" applyAlignment="1" applyProtection="1">
      <alignment vertical="center"/>
      <protection hidden="1"/>
    </xf>
    <xf numFmtId="49" fontId="13" fillId="3" borderId="19" xfId="0" applyNumberFormat="1" applyFont="1" applyFill="1" applyBorder="1" applyAlignment="1" applyProtection="1">
      <alignment horizontal="center" vertical="center"/>
      <protection locked="0"/>
    </xf>
    <xf numFmtId="3" fontId="13" fillId="3" borderId="34" xfId="0" applyNumberFormat="1" applyFont="1" applyFill="1" applyBorder="1" applyAlignment="1" applyProtection="1">
      <alignment vertical="center"/>
      <protection hidden="1"/>
    </xf>
    <xf numFmtId="3" fontId="13" fillId="3" borderId="39" xfId="0" applyNumberFormat="1" applyFont="1" applyFill="1" applyBorder="1" applyAlignment="1" applyProtection="1">
      <alignment vertical="center"/>
      <protection hidden="1"/>
    </xf>
    <xf numFmtId="0" fontId="13" fillId="3" borderId="17" xfId="0" applyFont="1" applyFill="1" applyBorder="1" applyAlignment="1" applyProtection="1">
      <alignment wrapText="1"/>
      <protection locked="0"/>
    </xf>
    <xf numFmtId="49" fontId="13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>
      <alignment/>
    </xf>
    <xf numFmtId="49" fontId="13" fillId="3" borderId="19" xfId="0" applyNumberFormat="1" applyFont="1" applyFill="1" applyBorder="1" applyAlignment="1" applyProtection="1">
      <alignment horizontal="center"/>
      <protection locked="0"/>
    </xf>
    <xf numFmtId="49" fontId="13" fillId="3" borderId="35" xfId="0" applyNumberFormat="1" applyFont="1" applyFill="1" applyBorder="1" applyAlignment="1" applyProtection="1">
      <alignment horizontal="center" vertical="center"/>
      <protection locked="0"/>
    </xf>
    <xf numFmtId="49" fontId="1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3" fontId="13" fillId="3" borderId="9" xfId="0" applyNumberFormat="1" applyFont="1" applyFill="1" applyBorder="1" applyAlignment="1" applyProtection="1">
      <alignment vertical="center" wrapText="1"/>
      <protection hidden="1"/>
    </xf>
    <xf numFmtId="49" fontId="1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3" fontId="13" fillId="3" borderId="34" xfId="0" applyNumberFormat="1" applyFont="1" applyFill="1" applyBorder="1" applyAlignment="1" applyProtection="1">
      <alignment vertical="center" wrapText="1"/>
      <protection hidden="1"/>
    </xf>
    <xf numFmtId="0" fontId="13" fillId="3" borderId="17" xfId="0" applyFont="1" applyFill="1" applyBorder="1" applyAlignment="1" applyProtection="1">
      <alignment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3" fontId="13" fillId="3" borderId="34" xfId="0" applyNumberFormat="1" applyFont="1" applyFill="1" applyBorder="1" applyAlignment="1" applyProtection="1">
      <alignment vertical="center"/>
      <protection locked="0"/>
    </xf>
    <xf numFmtId="49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vertical="center" wrapText="1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13" fillId="3" borderId="41" xfId="0" applyFont="1" applyFill="1" applyBorder="1" applyAlignment="1" applyProtection="1">
      <alignment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3" fontId="13" fillId="3" borderId="42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49" fontId="3" fillId="3" borderId="0" xfId="0" applyNumberFormat="1" applyFont="1" applyFill="1" applyBorder="1" applyAlignment="1" applyProtection="1">
      <alignment vertical="center" wrapText="1"/>
      <protection locked="0"/>
    </xf>
    <xf numFmtId="3" fontId="6" fillId="3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 locked="0"/>
    </xf>
    <xf numFmtId="0" fontId="13" fillId="3" borderId="15" xfId="0" applyFont="1" applyFill="1" applyBorder="1" applyAlignment="1" applyProtection="1">
      <alignment horizontal="left" vertical="top"/>
      <protection locked="0"/>
    </xf>
    <xf numFmtId="0" fontId="13" fillId="3" borderId="2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>
      <alignment horizontal="left" vertical="top" wrapText="1"/>
    </xf>
    <xf numFmtId="0" fontId="13" fillId="3" borderId="17" xfId="0" applyFont="1" applyFill="1" applyBorder="1" applyAlignment="1" applyProtection="1">
      <alignment horizontal="left" vertical="top" wrapText="1"/>
      <protection locked="0"/>
    </xf>
    <xf numFmtId="49" fontId="13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3" fontId="6" fillId="2" borderId="8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Alignment="1">
      <alignment horizontal="left" vertical="top"/>
    </xf>
    <xf numFmtId="3" fontId="13" fillId="3" borderId="43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" fontId="13" fillId="3" borderId="9" xfId="0" applyNumberFormat="1" applyFont="1" applyFill="1" applyBorder="1" applyAlignment="1" applyProtection="1">
      <alignment horizontal="center" vertical="top" wrapText="1"/>
      <protection hidden="1"/>
    </xf>
    <xf numFmtId="3" fontId="13" fillId="3" borderId="34" xfId="0" applyNumberFormat="1" applyFont="1" applyFill="1" applyBorder="1" applyAlignment="1" applyProtection="1">
      <alignment horizontal="center" vertical="top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7.125" style="0" customWidth="1"/>
    <col min="3" max="3" width="32.25390625" style="0" customWidth="1"/>
    <col min="4" max="4" width="4.375" style="0" customWidth="1"/>
    <col min="5" max="5" width="12.375" style="0" customWidth="1"/>
    <col min="6" max="6" width="11.875" style="0" customWidth="1"/>
    <col min="7" max="7" width="11.75390625" style="0" customWidth="1"/>
  </cols>
  <sheetData>
    <row r="1" spans="1:6" ht="12.75">
      <c r="A1" s="1"/>
      <c r="B1" s="1"/>
      <c r="C1" s="1"/>
      <c r="D1" s="1"/>
      <c r="E1" s="1"/>
      <c r="F1" s="1" t="s">
        <v>7</v>
      </c>
    </row>
    <row r="2" spans="1:6" ht="12.75">
      <c r="A2" s="1"/>
      <c r="B2" s="1"/>
      <c r="C2" s="1"/>
      <c r="D2" s="1"/>
      <c r="E2" s="1"/>
      <c r="F2" s="1" t="s">
        <v>182</v>
      </c>
    </row>
    <row r="3" spans="1:6" ht="12.75">
      <c r="A3" s="1"/>
      <c r="B3" s="1"/>
      <c r="C3" s="1"/>
      <c r="D3" s="1"/>
      <c r="E3" s="1"/>
      <c r="F3" s="1" t="s">
        <v>8</v>
      </c>
    </row>
    <row r="4" spans="1:6" ht="12.75">
      <c r="A4" s="1"/>
      <c r="B4" s="1"/>
      <c r="C4" s="1"/>
      <c r="D4" s="1"/>
      <c r="E4" s="1"/>
      <c r="F4" s="1" t="s">
        <v>183</v>
      </c>
    </row>
    <row r="5" spans="1:7" ht="12.75">
      <c r="A5" s="1"/>
      <c r="B5" s="1"/>
      <c r="C5" s="1"/>
      <c r="D5" s="1"/>
      <c r="E5" s="1"/>
      <c r="F5" s="1"/>
      <c r="G5" s="1"/>
    </row>
    <row r="6" spans="1:7" s="4" customFormat="1" ht="20.25">
      <c r="A6" s="2"/>
      <c r="B6" s="47" t="s">
        <v>175</v>
      </c>
      <c r="C6" s="47"/>
      <c r="D6" s="2"/>
      <c r="E6" s="3"/>
      <c r="F6" s="3"/>
      <c r="G6" s="3"/>
    </row>
    <row r="7" spans="1:7" ht="12.75">
      <c r="A7" s="1"/>
      <c r="B7" s="1"/>
      <c r="C7" s="1"/>
      <c r="D7" s="1"/>
      <c r="E7" s="5"/>
      <c r="F7" s="5"/>
      <c r="G7" s="5"/>
    </row>
    <row r="8" spans="1:4" ht="13.5" thickBot="1">
      <c r="A8" s="1"/>
      <c r="B8" s="1"/>
      <c r="C8" s="1"/>
      <c r="D8" s="1"/>
    </row>
    <row r="9" spans="1:7" ht="56.25" customHeight="1" thickBot="1">
      <c r="A9" s="140" t="s">
        <v>9</v>
      </c>
      <c r="B9" s="141" t="s">
        <v>10</v>
      </c>
      <c r="C9" s="142" t="s">
        <v>11</v>
      </c>
      <c r="D9" s="143" t="s">
        <v>12</v>
      </c>
      <c r="E9" s="139" t="s">
        <v>13</v>
      </c>
      <c r="F9" s="139" t="s">
        <v>4</v>
      </c>
      <c r="G9" s="139" t="s">
        <v>5</v>
      </c>
    </row>
    <row r="10" spans="1:7" ht="14.25" customHeight="1" thickBot="1">
      <c r="A10" s="6">
        <v>1</v>
      </c>
      <c r="B10" s="7">
        <v>2</v>
      </c>
      <c r="C10" s="8">
        <v>3</v>
      </c>
      <c r="D10" s="9">
        <v>4</v>
      </c>
      <c r="E10" s="10">
        <v>6</v>
      </c>
      <c r="F10" s="10">
        <v>7</v>
      </c>
      <c r="G10" s="10">
        <v>8</v>
      </c>
    </row>
    <row r="11" spans="1:7" ht="22.5" customHeight="1">
      <c r="A11" s="11" t="s">
        <v>17</v>
      </c>
      <c r="B11" s="15"/>
      <c r="C11" s="16" t="s">
        <v>18</v>
      </c>
      <c r="D11" s="17"/>
      <c r="E11" s="18">
        <f>IF(SUM(E12)&gt;0,SUM(E12),"")</f>
        <v>1000</v>
      </c>
      <c r="F11" s="18">
        <f>IF(SUM(F12)&gt;0,SUM(F12),"")</f>
        <v>150</v>
      </c>
      <c r="G11" s="18">
        <f>IF(SUM(G12)&gt;0,SUM(G12),"")</f>
        <v>150</v>
      </c>
    </row>
    <row r="12" spans="1:7" s="114" customFormat="1" ht="15.75" customHeight="1" thickBot="1">
      <c r="A12" s="109"/>
      <c r="B12" s="111" t="s">
        <v>19</v>
      </c>
      <c r="C12" s="112" t="s">
        <v>16</v>
      </c>
      <c r="D12" s="107"/>
      <c r="E12" s="113">
        <v>1000</v>
      </c>
      <c r="F12" s="113">
        <v>150</v>
      </c>
      <c r="G12" s="113">
        <v>150</v>
      </c>
    </row>
    <row r="13" spans="1:7" ht="22.5" customHeight="1">
      <c r="A13" s="19">
        <v>600</v>
      </c>
      <c r="B13" s="15"/>
      <c r="C13" s="16" t="s">
        <v>20</v>
      </c>
      <c r="D13" s="17"/>
      <c r="E13" s="13">
        <f>IF(SUM(E14,E15,E16)&gt;0,SUM(E14,E15,E16),"")</f>
        <v>1587500</v>
      </c>
      <c r="F13" s="13">
        <f>IF(SUM(F14,F15,F16)&gt;0,SUM(F14,F15,F16),"")</f>
        <v>396875</v>
      </c>
      <c r="G13" s="13">
        <f>IF(SUM(G14,G15,G16)&gt;0,SUM(G14,G15,G16),"")</f>
        <v>396875</v>
      </c>
    </row>
    <row r="14" spans="1:7" s="114" customFormat="1" ht="13.5" customHeight="1">
      <c r="A14" s="115"/>
      <c r="B14" s="34">
        <v>60011</v>
      </c>
      <c r="C14" s="105" t="s">
        <v>21</v>
      </c>
      <c r="D14" s="21"/>
      <c r="E14" s="113"/>
      <c r="F14" s="113"/>
      <c r="G14" s="113"/>
    </row>
    <row r="15" spans="1:7" s="114" customFormat="1" ht="13.5" customHeight="1">
      <c r="A15" s="109"/>
      <c r="B15" s="110">
        <v>60014</v>
      </c>
      <c r="C15" s="112" t="s">
        <v>22</v>
      </c>
      <c r="D15" s="107"/>
      <c r="E15" s="113">
        <v>1257000</v>
      </c>
      <c r="F15" s="113">
        <v>314250</v>
      </c>
      <c r="G15" s="113">
        <v>314250</v>
      </c>
    </row>
    <row r="16" spans="1:7" s="114" customFormat="1" ht="14.25" customHeight="1" thickBot="1">
      <c r="A16" s="109"/>
      <c r="B16" s="117">
        <v>60016</v>
      </c>
      <c r="C16" s="105" t="s">
        <v>23</v>
      </c>
      <c r="D16" s="35"/>
      <c r="E16" s="36">
        <v>330500</v>
      </c>
      <c r="F16" s="36">
        <v>82625</v>
      </c>
      <c r="G16" s="36">
        <v>82625</v>
      </c>
    </row>
    <row r="17" spans="1:7" ht="21.75" customHeight="1">
      <c r="A17" s="19">
        <v>700</v>
      </c>
      <c r="B17" s="12"/>
      <c r="C17" s="16" t="s">
        <v>24</v>
      </c>
      <c r="D17" s="17"/>
      <c r="E17" s="13">
        <f>IF(SUM(E18,E19)&gt;0,SUM(E18,E19),"")</f>
        <v>2071229</v>
      </c>
      <c r="F17" s="13">
        <f>IF(SUM(F18,F19)&gt;0,SUM(F18,F19),"")</f>
        <v>1549</v>
      </c>
      <c r="G17" s="13">
        <f>IF(SUM(G18,G19)&gt;0,SUM(G18,G19),"")</f>
        <v>1549</v>
      </c>
    </row>
    <row r="18" spans="1:7" s="114" customFormat="1" ht="24" customHeight="1">
      <c r="A18" s="109"/>
      <c r="B18" s="116">
        <v>70005</v>
      </c>
      <c r="C18" s="112" t="s">
        <v>25</v>
      </c>
      <c r="D18" s="107"/>
      <c r="E18" s="113">
        <v>2071229</v>
      </c>
      <c r="F18" s="113">
        <v>1549</v>
      </c>
      <c r="G18" s="113">
        <v>1549</v>
      </c>
    </row>
    <row r="19" spans="1:7" s="114" customFormat="1" ht="12" customHeight="1" thickBot="1">
      <c r="A19" s="109"/>
      <c r="B19" s="116">
        <v>70095</v>
      </c>
      <c r="C19" s="112" t="s">
        <v>16</v>
      </c>
      <c r="D19" s="107"/>
      <c r="E19" s="113"/>
      <c r="F19" s="113"/>
      <c r="G19" s="113"/>
    </row>
    <row r="20" spans="1:7" ht="27" customHeight="1">
      <c r="A20" s="19">
        <v>710</v>
      </c>
      <c r="B20" s="15"/>
      <c r="C20" s="16" t="s">
        <v>26</v>
      </c>
      <c r="D20" s="17"/>
      <c r="E20" s="13">
        <f>IF(SUM(E21,E22,E23)&gt;0,SUM(E21,E22,E23),"")</f>
        <v>251000</v>
      </c>
      <c r="F20" s="13">
        <f>IF(SUM(F21,F22,F23)&gt;0,SUM(F21,F22,F23),"")</f>
        <v>95330</v>
      </c>
      <c r="G20" s="13">
        <f>IF(SUM(G21,G22,G23)&gt;0,SUM(G21,G22,G23),"")</f>
        <v>95330</v>
      </c>
    </row>
    <row r="21" spans="1:7" s="114" customFormat="1" ht="14.25" customHeight="1">
      <c r="A21" s="109"/>
      <c r="B21" s="34">
        <v>71013</v>
      </c>
      <c r="C21" s="105" t="s">
        <v>27</v>
      </c>
      <c r="D21" s="35"/>
      <c r="E21" s="36">
        <v>40000</v>
      </c>
      <c r="F21" s="36">
        <v>10000</v>
      </c>
      <c r="G21" s="36">
        <v>10000</v>
      </c>
    </row>
    <row r="22" spans="1:7" s="114" customFormat="1" ht="22.5" customHeight="1">
      <c r="A22" s="109"/>
      <c r="B22" s="116">
        <v>71014</v>
      </c>
      <c r="C22" s="112" t="s">
        <v>28</v>
      </c>
      <c r="D22" s="107"/>
      <c r="E22" s="113">
        <v>98000</v>
      </c>
      <c r="F22" s="113">
        <v>24500</v>
      </c>
      <c r="G22" s="113">
        <v>24500</v>
      </c>
    </row>
    <row r="23" spans="1:7" s="114" customFormat="1" ht="13.5" customHeight="1" thickBot="1">
      <c r="A23" s="109"/>
      <c r="B23" s="116">
        <v>71015</v>
      </c>
      <c r="C23" s="112" t="s">
        <v>29</v>
      </c>
      <c r="D23" s="107"/>
      <c r="E23" s="113">
        <v>113000</v>
      </c>
      <c r="F23" s="113">
        <v>60830</v>
      </c>
      <c r="G23" s="113">
        <v>60830</v>
      </c>
    </row>
    <row r="24" spans="1:7" ht="25.5" customHeight="1">
      <c r="A24" s="19">
        <v>750</v>
      </c>
      <c r="B24" s="15"/>
      <c r="C24" s="16" t="s">
        <v>30</v>
      </c>
      <c r="D24" s="17"/>
      <c r="E24" s="13">
        <f>IF(SUM(E25,E26,E27,E28,E29,E30)&gt;0,SUM(E25,E26,E27,E28,E29,E30),"")</f>
        <v>1863016</v>
      </c>
      <c r="F24" s="13">
        <f>IF(SUM(F25,F26,F27,F28,F29,F30)&gt;0,SUM(F25,F26,F27,F28,F29,F30),"")</f>
        <v>452580</v>
      </c>
      <c r="G24" s="13">
        <f>IF(SUM(G25,G26,G27,G28,G29,G30)&gt;0,SUM(G25,G26,G27,G28,G29,G30),"")</f>
        <v>452580</v>
      </c>
    </row>
    <row r="25" spans="1:7" s="118" customFormat="1" ht="12" customHeight="1">
      <c r="A25" s="109"/>
      <c r="B25" s="116">
        <v>75011</v>
      </c>
      <c r="C25" s="112" t="s">
        <v>31</v>
      </c>
      <c r="D25" s="107"/>
      <c r="E25" s="113">
        <v>648000</v>
      </c>
      <c r="F25" s="113">
        <v>189899</v>
      </c>
      <c r="G25" s="113">
        <v>189899</v>
      </c>
    </row>
    <row r="26" spans="1:7" s="118" customFormat="1" ht="17.25" customHeight="1">
      <c r="A26" s="109"/>
      <c r="B26" s="110">
        <v>75020</v>
      </c>
      <c r="C26" s="105" t="s">
        <v>32</v>
      </c>
      <c r="D26" s="35"/>
      <c r="E26" s="36">
        <v>940000</v>
      </c>
      <c r="F26" s="36">
        <v>197677</v>
      </c>
      <c r="G26" s="36">
        <v>197677</v>
      </c>
    </row>
    <row r="27" spans="1:7" s="118" customFormat="1" ht="22.5" customHeight="1">
      <c r="A27" s="109"/>
      <c r="B27" s="116">
        <v>75023</v>
      </c>
      <c r="C27" s="112" t="s">
        <v>33</v>
      </c>
      <c r="D27" s="107"/>
      <c r="E27" s="113">
        <v>252016</v>
      </c>
      <c r="F27" s="113">
        <v>63004</v>
      </c>
      <c r="G27" s="113">
        <v>63004</v>
      </c>
    </row>
    <row r="28" spans="1:7" s="118" customFormat="1" ht="15.75" customHeight="1">
      <c r="A28" s="109"/>
      <c r="B28" s="110">
        <v>75045</v>
      </c>
      <c r="C28" s="105" t="s">
        <v>34</v>
      </c>
      <c r="D28" s="35"/>
      <c r="E28" s="36">
        <v>23000</v>
      </c>
      <c r="F28" s="36">
        <v>2000</v>
      </c>
      <c r="G28" s="36">
        <v>2000</v>
      </c>
    </row>
    <row r="29" spans="1:7" s="118" customFormat="1" ht="24.75" customHeight="1">
      <c r="A29" s="109"/>
      <c r="B29" s="116">
        <v>75054</v>
      </c>
      <c r="C29" s="112" t="s">
        <v>35</v>
      </c>
      <c r="D29" s="107"/>
      <c r="E29" s="113"/>
      <c r="F29" s="113"/>
      <c r="G29" s="113"/>
    </row>
    <row r="30" spans="1:7" s="118" customFormat="1" ht="15" customHeight="1" thickBot="1">
      <c r="A30" s="109"/>
      <c r="B30" s="116">
        <v>75095</v>
      </c>
      <c r="C30" s="112" t="s">
        <v>16</v>
      </c>
      <c r="D30" s="107"/>
      <c r="E30" s="113"/>
      <c r="F30" s="113"/>
      <c r="G30" s="113"/>
    </row>
    <row r="31" spans="1:7" s="22" customFormat="1" ht="57.75" customHeight="1" thickBot="1">
      <c r="A31" s="19">
        <v>751</v>
      </c>
      <c r="B31" s="15"/>
      <c r="C31" s="16" t="s">
        <v>36</v>
      </c>
      <c r="D31" s="17"/>
      <c r="E31" s="13">
        <f>IF(SUM(E32,E33,E34)&gt;0,SUM(E32,E33,E34),"")</f>
        <v>7869</v>
      </c>
      <c r="F31" s="13">
        <f>IF(SUM(F32,F33,F34)&gt;0,SUM(F32,F33,F34),"")</f>
        <v>1965</v>
      </c>
      <c r="G31" s="13">
        <f>IF(SUM(G32,G33,G34)&gt;0,SUM(G32,G33,G34),"")</f>
        <v>1965</v>
      </c>
    </row>
    <row r="32" spans="1:7" s="118" customFormat="1" ht="28.5" customHeight="1">
      <c r="A32" s="109"/>
      <c r="B32" s="116">
        <v>75101</v>
      </c>
      <c r="C32" s="112" t="s">
        <v>37</v>
      </c>
      <c r="D32" s="107"/>
      <c r="E32" s="119">
        <v>7869</v>
      </c>
      <c r="F32" s="119">
        <v>1965</v>
      </c>
      <c r="G32" s="119">
        <v>1965</v>
      </c>
    </row>
    <row r="33" spans="1:7" s="114" customFormat="1" ht="15" customHeight="1">
      <c r="A33" s="106"/>
      <c r="B33" s="123">
        <v>75108</v>
      </c>
      <c r="C33" s="121" t="s">
        <v>38</v>
      </c>
      <c r="D33" s="122"/>
      <c r="E33" s="14"/>
      <c r="F33" s="14"/>
      <c r="G33" s="14"/>
    </row>
    <row r="34" spans="1:7" s="118" customFormat="1" ht="25.5" customHeight="1" thickBot="1">
      <c r="A34" s="109"/>
      <c r="B34" s="116">
        <v>75110</v>
      </c>
      <c r="C34" s="112" t="s">
        <v>39</v>
      </c>
      <c r="D34" s="107"/>
      <c r="E34" s="14"/>
      <c r="F34" s="14"/>
      <c r="G34" s="14"/>
    </row>
    <row r="35" spans="1:7" s="22" customFormat="1" ht="30" customHeight="1">
      <c r="A35" s="19">
        <v>754</v>
      </c>
      <c r="B35" s="15"/>
      <c r="C35" s="16" t="s">
        <v>40</v>
      </c>
      <c r="D35" s="17"/>
      <c r="E35" s="13">
        <f>IF(SUM(E36,E37)&gt;0,SUM(E36,E37),"")</f>
        <v>4025000</v>
      </c>
      <c r="F35" s="13">
        <f>IF(SUM(F36,F37)&gt;0,SUM(F36,F37),"")</f>
        <v>1504350</v>
      </c>
      <c r="G35" s="13">
        <f>IF(SUM(G36,G37)&gt;0,SUM(G36,G37),"")</f>
        <v>1504350</v>
      </c>
    </row>
    <row r="36" spans="1:7" s="118" customFormat="1" ht="30" customHeight="1">
      <c r="A36" s="109"/>
      <c r="B36" s="110">
        <v>75411</v>
      </c>
      <c r="C36" s="112" t="s">
        <v>41</v>
      </c>
      <c r="D36" s="107"/>
      <c r="E36" s="36">
        <v>4015000</v>
      </c>
      <c r="F36" s="36">
        <v>1501850</v>
      </c>
      <c r="G36" s="36">
        <v>1501850</v>
      </c>
    </row>
    <row r="37" spans="1:7" s="118" customFormat="1" ht="15.75" customHeight="1" thickBot="1">
      <c r="A37" s="109"/>
      <c r="B37" s="34">
        <v>75416</v>
      </c>
      <c r="C37" s="105" t="s">
        <v>42</v>
      </c>
      <c r="D37" s="35"/>
      <c r="E37" s="36">
        <v>10000</v>
      </c>
      <c r="F37" s="36">
        <v>2500</v>
      </c>
      <c r="G37" s="36">
        <v>2500</v>
      </c>
    </row>
    <row r="38" spans="1:7" s="22" customFormat="1" ht="105.75" customHeight="1">
      <c r="A38" s="19">
        <v>756</v>
      </c>
      <c r="B38" s="15"/>
      <c r="C38" s="16" t="s">
        <v>43</v>
      </c>
      <c r="D38" s="17"/>
      <c r="E38" s="13">
        <f>IF(SUM(E39,E40,E41,E42,E43,E44)&gt;0,SUM(E39,E40,E41,E42,E43,E44),"")</f>
        <v>43876244</v>
      </c>
      <c r="F38" s="13">
        <f>IF(SUM(F39,F40,F41,F42,F43,F44)&gt;0,SUM(F39,F40,F41,F42,F43,F44),"")</f>
        <v>10437450</v>
      </c>
      <c r="G38" s="13">
        <f>IF(SUM(G39,G40,G41,G42,G43,G44)&gt;0,SUM(G39,G40,G41,G42,G43,G44),"")</f>
        <v>10437450</v>
      </c>
    </row>
    <row r="39" spans="1:7" s="118" customFormat="1" ht="27.75" customHeight="1">
      <c r="A39" s="109"/>
      <c r="B39" s="116">
        <v>75601</v>
      </c>
      <c r="C39" s="112" t="s">
        <v>44</v>
      </c>
      <c r="D39" s="107"/>
      <c r="E39" s="113">
        <v>555000</v>
      </c>
      <c r="F39" s="113">
        <v>138750</v>
      </c>
      <c r="G39" s="113">
        <v>138750</v>
      </c>
    </row>
    <row r="40" spans="1:7" s="118" customFormat="1" ht="63.75" customHeight="1">
      <c r="A40" s="109"/>
      <c r="B40" s="110">
        <v>75615</v>
      </c>
      <c r="C40" s="112" t="s">
        <v>45</v>
      </c>
      <c r="D40" s="107"/>
      <c r="E40" s="113">
        <v>17745280</v>
      </c>
      <c r="F40" s="113">
        <v>4436320</v>
      </c>
      <c r="G40" s="113">
        <v>4436320</v>
      </c>
    </row>
    <row r="41" spans="1:7" s="118" customFormat="1" ht="50.25" customHeight="1">
      <c r="A41" s="109"/>
      <c r="B41" s="34">
        <v>75618</v>
      </c>
      <c r="C41" s="105" t="s">
        <v>46</v>
      </c>
      <c r="D41" s="35"/>
      <c r="E41" s="36">
        <v>1705000</v>
      </c>
      <c r="F41" s="36">
        <v>426250</v>
      </c>
      <c r="G41" s="36">
        <v>426250</v>
      </c>
    </row>
    <row r="42" spans="1:7" s="118" customFormat="1" ht="18" customHeight="1">
      <c r="A42" s="109"/>
      <c r="B42" s="116">
        <v>75619</v>
      </c>
      <c r="C42" s="112" t="s">
        <v>47</v>
      </c>
      <c r="D42" s="107"/>
      <c r="E42" s="113">
        <v>200000</v>
      </c>
      <c r="F42" s="113">
        <v>50000</v>
      </c>
      <c r="G42" s="113">
        <v>50000</v>
      </c>
    </row>
    <row r="43" spans="1:7" s="118" customFormat="1" ht="38.25">
      <c r="A43" s="109"/>
      <c r="B43" s="116">
        <v>75621</v>
      </c>
      <c r="C43" s="112" t="s">
        <v>48</v>
      </c>
      <c r="D43" s="107"/>
      <c r="E43" s="113">
        <v>19198637</v>
      </c>
      <c r="F43" s="113">
        <v>4420793</v>
      </c>
      <c r="G43" s="113">
        <v>4420793</v>
      </c>
    </row>
    <row r="44" spans="1:7" s="118" customFormat="1" ht="39" thickBot="1">
      <c r="A44" s="109"/>
      <c r="B44" s="116">
        <v>75622</v>
      </c>
      <c r="C44" s="112" t="s">
        <v>49</v>
      </c>
      <c r="D44" s="107"/>
      <c r="E44" s="113">
        <v>4472327</v>
      </c>
      <c r="F44" s="113">
        <v>965337</v>
      </c>
      <c r="G44" s="113">
        <v>965337</v>
      </c>
    </row>
    <row r="45" spans="1:7" s="22" customFormat="1" ht="27" customHeight="1">
      <c r="A45" s="19">
        <v>758</v>
      </c>
      <c r="B45" s="15"/>
      <c r="C45" s="16" t="s">
        <v>50</v>
      </c>
      <c r="D45" s="17"/>
      <c r="E45" s="13">
        <f>IF(SUM(E46,E47,E48,E49,E50,E51,E52,E53)&gt;0,SUM(E46,E47,E48,E49,E50,E51,E52,E53),"")</f>
        <v>57634899</v>
      </c>
      <c r="F45" s="13">
        <f>IF(SUM(F46,F47,F48,F49,F50,F51,F52,F53)&gt;0,SUM(F46,F47,F48,F49,F50,F51,F52,F53),"")</f>
        <v>21526665</v>
      </c>
      <c r="G45" s="13">
        <f>IF(SUM(G46,G47,G48,G49,G50,G51,G52,G53)&gt;0,SUM(G46,G47,G48,G49,G50,G51,G52,G53),"")</f>
        <v>21526665</v>
      </c>
    </row>
    <row r="46" spans="1:7" s="118" customFormat="1" ht="39.75" customHeight="1">
      <c r="A46" s="109"/>
      <c r="B46" s="116">
        <v>75801</v>
      </c>
      <c r="C46" s="112" t="s">
        <v>51</v>
      </c>
      <c r="D46" s="107"/>
      <c r="E46" s="113">
        <v>52876096</v>
      </c>
      <c r="F46" s="113">
        <v>20336961</v>
      </c>
      <c r="G46" s="113">
        <v>20336961</v>
      </c>
    </row>
    <row r="47" spans="1:7" s="118" customFormat="1" ht="27" customHeight="1">
      <c r="A47" s="109"/>
      <c r="B47" s="116">
        <v>75802</v>
      </c>
      <c r="C47" s="112" t="s">
        <v>52</v>
      </c>
      <c r="D47" s="107"/>
      <c r="E47" s="113"/>
      <c r="F47" s="113"/>
      <c r="G47" s="113"/>
    </row>
    <row r="48" spans="1:7" s="118" customFormat="1" ht="25.5" customHeight="1">
      <c r="A48" s="109"/>
      <c r="B48" s="116">
        <v>75803</v>
      </c>
      <c r="C48" s="112" t="s">
        <v>53</v>
      </c>
      <c r="D48" s="107"/>
      <c r="E48" s="113">
        <v>567078</v>
      </c>
      <c r="F48" s="113">
        <v>141771</v>
      </c>
      <c r="G48" s="113">
        <v>141771</v>
      </c>
    </row>
    <row r="49" spans="1:7" s="118" customFormat="1" ht="27" customHeight="1">
      <c r="A49" s="109"/>
      <c r="B49" s="116">
        <v>75805</v>
      </c>
      <c r="C49" s="112" t="s">
        <v>54</v>
      </c>
      <c r="D49" s="107"/>
      <c r="E49" s="113"/>
      <c r="F49" s="113"/>
      <c r="G49" s="113"/>
    </row>
    <row r="50" spans="1:7" s="118" customFormat="1" ht="27" customHeight="1">
      <c r="A50" s="109"/>
      <c r="B50" s="110">
        <v>75806</v>
      </c>
      <c r="C50" s="112" t="s">
        <v>55</v>
      </c>
      <c r="D50" s="107"/>
      <c r="E50" s="113"/>
      <c r="F50" s="113"/>
      <c r="G50" s="113"/>
    </row>
    <row r="51" spans="1:7" s="114" customFormat="1" ht="27.75" customHeight="1">
      <c r="A51" s="106"/>
      <c r="B51" s="120">
        <v>75807</v>
      </c>
      <c r="C51" s="121" t="s">
        <v>56</v>
      </c>
      <c r="D51" s="122"/>
      <c r="E51" s="113">
        <v>4096278</v>
      </c>
      <c r="F51" s="113">
        <v>1024071</v>
      </c>
      <c r="G51" s="113">
        <v>1024071</v>
      </c>
    </row>
    <row r="52" spans="1:7" s="118" customFormat="1" ht="16.5" customHeight="1">
      <c r="A52" s="109"/>
      <c r="B52" s="116">
        <v>75814</v>
      </c>
      <c r="C52" s="112" t="s">
        <v>57</v>
      </c>
      <c r="D52" s="107"/>
      <c r="E52" s="113"/>
      <c r="F52" s="113"/>
      <c r="G52" s="113"/>
    </row>
    <row r="53" spans="1:7" s="114" customFormat="1" ht="26.25" customHeight="1" thickBot="1">
      <c r="A53" s="106"/>
      <c r="B53" s="123">
        <v>75832</v>
      </c>
      <c r="C53" s="121" t="s">
        <v>58</v>
      </c>
      <c r="D53" s="122"/>
      <c r="E53" s="113">
        <v>95447</v>
      </c>
      <c r="F53" s="113">
        <v>23862</v>
      </c>
      <c r="G53" s="113">
        <v>23862</v>
      </c>
    </row>
    <row r="54" spans="1:7" s="22" customFormat="1" ht="22.5" customHeight="1">
      <c r="A54" s="19">
        <v>801</v>
      </c>
      <c r="B54" s="15"/>
      <c r="C54" s="16" t="s">
        <v>59</v>
      </c>
      <c r="D54" s="17"/>
      <c r="E54" s="13">
        <f>IF(SUM(E55,E56,E57,E58,E59,E60,E61,E62,E63,E64)&gt;0,SUM(E55,E56,E57,E58,E59,E60,E61,E62,E63,E64),"")</f>
        <v>177117</v>
      </c>
      <c r="F54" s="13">
        <f>IF(SUM(F55,F56,F57,F58,F59,F60,F61,F62,F63,F64)&gt;0,SUM(F55,F56,F57,F58,F59,F60,F61,F62,F63,F64),"")</f>
        <v>44280</v>
      </c>
      <c r="G54" s="13">
        <f>IF(SUM(G55,G56,G57,G58,G59,G60,G61,G62,G63,G64)&gt;0,SUM(G55,G56,G57,G58,G59,G60,G61,G62,G63,G64),"")</f>
        <v>44280</v>
      </c>
    </row>
    <row r="55" spans="1:7" s="4" customFormat="1" ht="16.5" customHeight="1">
      <c r="A55" s="115"/>
      <c r="B55" s="34">
        <v>80101</v>
      </c>
      <c r="C55" s="105" t="s">
        <v>2</v>
      </c>
      <c r="D55" s="21"/>
      <c r="E55" s="14">
        <v>43402</v>
      </c>
      <c r="F55" s="14">
        <v>10851</v>
      </c>
      <c r="G55" s="14">
        <v>10851</v>
      </c>
    </row>
    <row r="56" spans="1:7" s="118" customFormat="1" ht="18" customHeight="1">
      <c r="A56" s="109"/>
      <c r="B56" s="116">
        <v>80102</v>
      </c>
      <c r="C56" s="125" t="s">
        <v>61</v>
      </c>
      <c r="D56" s="107"/>
      <c r="E56" s="113">
        <v>1700</v>
      </c>
      <c r="F56" s="113">
        <v>425</v>
      </c>
      <c r="G56" s="113">
        <v>425</v>
      </c>
    </row>
    <row r="57" spans="1:7" s="114" customFormat="1" ht="15" customHeight="1">
      <c r="A57" s="106"/>
      <c r="B57" s="123">
        <v>80104</v>
      </c>
      <c r="C57" s="121" t="s">
        <v>62</v>
      </c>
      <c r="D57" s="122"/>
      <c r="E57" s="113">
        <v>1000</v>
      </c>
      <c r="F57" s="113">
        <v>250</v>
      </c>
      <c r="G57" s="113">
        <v>250</v>
      </c>
    </row>
    <row r="58" spans="1:7" s="114" customFormat="1" ht="15" customHeight="1">
      <c r="A58" s="106"/>
      <c r="B58" s="120">
        <v>80105</v>
      </c>
      <c r="C58" s="126" t="s">
        <v>63</v>
      </c>
      <c r="D58" s="122"/>
      <c r="E58" s="113"/>
      <c r="F58" s="113"/>
      <c r="G58" s="113"/>
    </row>
    <row r="59" spans="1:7" s="118" customFormat="1" ht="18" customHeight="1">
      <c r="A59" s="109"/>
      <c r="B59" s="116">
        <v>80110</v>
      </c>
      <c r="C59" s="112" t="s">
        <v>64</v>
      </c>
      <c r="D59" s="107"/>
      <c r="E59" s="113">
        <v>54170</v>
      </c>
      <c r="F59" s="113">
        <v>13543</v>
      </c>
      <c r="G59" s="113">
        <v>13543</v>
      </c>
    </row>
    <row r="60" spans="1:7" s="124" customFormat="1" ht="18" customHeight="1">
      <c r="A60" s="109"/>
      <c r="B60" s="110">
        <v>80120</v>
      </c>
      <c r="C60" s="112" t="s">
        <v>65</v>
      </c>
      <c r="D60" s="107"/>
      <c r="E60" s="113">
        <v>47373</v>
      </c>
      <c r="F60" s="113">
        <v>11843</v>
      </c>
      <c r="G60" s="113">
        <v>11843</v>
      </c>
    </row>
    <row r="61" spans="1:7" s="108" customFormat="1" ht="15" customHeight="1">
      <c r="A61" s="106"/>
      <c r="B61" s="120">
        <v>80123</v>
      </c>
      <c r="C61" s="121" t="s">
        <v>66</v>
      </c>
      <c r="D61" s="122"/>
      <c r="E61" s="113">
        <v>6212</v>
      </c>
      <c r="F61" s="113">
        <v>1553</v>
      </c>
      <c r="G61" s="113">
        <v>1553</v>
      </c>
    </row>
    <row r="62" spans="1:7" s="124" customFormat="1" ht="18" customHeight="1">
      <c r="A62" s="109"/>
      <c r="B62" s="116">
        <v>80130</v>
      </c>
      <c r="C62" s="112" t="s">
        <v>67</v>
      </c>
      <c r="D62" s="107"/>
      <c r="E62" s="113">
        <v>9000</v>
      </c>
      <c r="F62" s="113">
        <v>2250</v>
      </c>
      <c r="G62" s="113">
        <v>2250</v>
      </c>
    </row>
    <row r="63" spans="1:7" s="124" customFormat="1" ht="36.75" customHeight="1">
      <c r="A63" s="109"/>
      <c r="B63" s="110">
        <v>80140</v>
      </c>
      <c r="C63" s="112" t="s">
        <v>68</v>
      </c>
      <c r="D63" s="107"/>
      <c r="E63" s="113">
        <v>14260</v>
      </c>
      <c r="F63" s="113">
        <v>3565</v>
      </c>
      <c r="G63" s="113">
        <v>3565</v>
      </c>
    </row>
    <row r="64" spans="1:7" s="124" customFormat="1" ht="18" customHeight="1" thickBot="1">
      <c r="A64" s="109"/>
      <c r="B64" s="34">
        <v>80195</v>
      </c>
      <c r="C64" s="105" t="s">
        <v>16</v>
      </c>
      <c r="D64" s="35"/>
      <c r="E64" s="36"/>
      <c r="F64" s="36"/>
      <c r="G64" s="36"/>
    </row>
    <row r="65" spans="1:7" s="27" customFormat="1" ht="24" customHeight="1">
      <c r="A65" s="19">
        <v>851</v>
      </c>
      <c r="B65" s="15"/>
      <c r="C65" s="16" t="s">
        <v>69</v>
      </c>
      <c r="D65" s="17"/>
      <c r="E65" s="13">
        <f>IF(SUM(E66,E67)&gt;0,SUM(E66,E67),"")</f>
        <v>35500</v>
      </c>
      <c r="F65" s="13">
        <f>IF(SUM(F66,F67)&gt;0,SUM(F66,F67),"")</f>
        <v>9499</v>
      </c>
      <c r="G65" s="13">
        <f>IF(SUM(G66,G67)&gt;0,SUM(G66,G67),"")</f>
        <v>9499</v>
      </c>
    </row>
    <row r="66" spans="1:7" s="97" customFormat="1" ht="17.25" customHeight="1">
      <c r="A66" s="103"/>
      <c r="B66" s="110">
        <v>80154</v>
      </c>
      <c r="C66" s="105" t="s">
        <v>70</v>
      </c>
      <c r="D66" s="35"/>
      <c r="E66" s="36">
        <v>3500</v>
      </c>
      <c r="F66" s="36">
        <v>2000</v>
      </c>
      <c r="G66" s="36">
        <v>2000</v>
      </c>
    </row>
    <row r="67" spans="1:7" s="124" customFormat="1" ht="52.5" customHeight="1" thickBot="1">
      <c r="A67" s="109"/>
      <c r="B67" s="34">
        <v>85156</v>
      </c>
      <c r="C67" s="105" t="s">
        <v>71</v>
      </c>
      <c r="D67" s="35"/>
      <c r="E67" s="36">
        <v>32000</v>
      </c>
      <c r="F67" s="36">
        <v>7499</v>
      </c>
      <c r="G67" s="36">
        <v>7499</v>
      </c>
    </row>
    <row r="68" spans="1:7" s="27" customFormat="1" ht="29.25" customHeight="1">
      <c r="A68" s="19">
        <v>852</v>
      </c>
      <c r="B68" s="15"/>
      <c r="C68" s="16" t="s">
        <v>72</v>
      </c>
      <c r="D68" s="17"/>
      <c r="E68" s="13">
        <f>IF(SUM(E69,E70,E71,E72,E73,E74,E75,E76,E77,E78,E79,E80,E81)&gt;0,SUM(E69,E70,E71,E72,E73,E74,E75,E76,E77,E78,E79,E80,E81),"")</f>
        <v>7692176</v>
      </c>
      <c r="F68" s="13">
        <f>IF(SUM(F69,F70,F71,F72,F73,F74,F75,F76,F77,F78,F79,F80,F81)&gt;0,SUM(F69,F70,F71,F72,F73,F74,F75,F76,F77,F78,F79,F80,F81),"")</f>
        <v>2206128</v>
      </c>
      <c r="G68" s="13">
        <f>IF(SUM(G69,G70,G71,G72,G73,G74,G75,G76,G77,G78,G79,G80,G81)&gt;0,SUM(G69,G70,G71,G72,G73,G74,G75,G76,G77,G78,G79,G80,G81),"")</f>
        <v>2206128</v>
      </c>
    </row>
    <row r="69" spans="1:7" s="124" customFormat="1" ht="26.25" customHeight="1">
      <c r="A69" s="109"/>
      <c r="B69" s="116">
        <v>85201</v>
      </c>
      <c r="C69" s="112" t="s">
        <v>73</v>
      </c>
      <c r="D69" s="107"/>
      <c r="E69" s="113">
        <v>1389600</v>
      </c>
      <c r="F69" s="113">
        <v>537836</v>
      </c>
      <c r="G69" s="113">
        <v>537836</v>
      </c>
    </row>
    <row r="70" spans="1:7" s="124" customFormat="1" ht="18.75" customHeight="1">
      <c r="A70" s="109"/>
      <c r="B70" s="116">
        <v>85202</v>
      </c>
      <c r="C70" s="112" t="s">
        <v>74</v>
      </c>
      <c r="D70" s="107"/>
      <c r="E70" s="113">
        <v>1945000</v>
      </c>
      <c r="F70" s="113">
        <v>382074</v>
      </c>
      <c r="G70" s="113">
        <v>382074</v>
      </c>
    </row>
    <row r="71" spans="1:7" s="124" customFormat="1" ht="18" customHeight="1">
      <c r="A71" s="109"/>
      <c r="B71" s="116">
        <v>85203</v>
      </c>
      <c r="C71" s="112" t="s">
        <v>75</v>
      </c>
      <c r="D71" s="107"/>
      <c r="E71" s="113">
        <v>252700</v>
      </c>
      <c r="F71" s="113">
        <v>80238</v>
      </c>
      <c r="G71" s="113">
        <v>80238</v>
      </c>
    </row>
    <row r="72" spans="1:7" s="124" customFormat="1" ht="18" customHeight="1">
      <c r="A72" s="109"/>
      <c r="B72" s="116">
        <v>85204</v>
      </c>
      <c r="C72" s="112" t="s">
        <v>76</v>
      </c>
      <c r="D72" s="107"/>
      <c r="E72" s="113">
        <v>15760</v>
      </c>
      <c r="F72" s="113">
        <v>3148</v>
      </c>
      <c r="G72" s="113">
        <v>3148</v>
      </c>
    </row>
    <row r="73" spans="1:7" s="124" customFormat="1" ht="50.25" customHeight="1">
      <c r="A73" s="109"/>
      <c r="B73" s="110">
        <v>85213</v>
      </c>
      <c r="C73" s="112" t="s">
        <v>77</v>
      </c>
      <c r="D73" s="107"/>
      <c r="E73" s="113">
        <v>111000</v>
      </c>
      <c r="F73" s="113">
        <v>21950</v>
      </c>
      <c r="G73" s="113">
        <v>21950</v>
      </c>
    </row>
    <row r="74" spans="1:7" s="131" customFormat="1" ht="28.5" customHeight="1">
      <c r="A74" s="127"/>
      <c r="B74" s="128">
        <v>85214</v>
      </c>
      <c r="C74" s="105" t="s">
        <v>78</v>
      </c>
      <c r="D74" s="129"/>
      <c r="E74" s="130">
        <v>2396000</v>
      </c>
      <c r="F74" s="130">
        <v>798668</v>
      </c>
      <c r="G74" s="130">
        <v>798668</v>
      </c>
    </row>
    <row r="75" spans="1:7" s="124" customFormat="1" ht="18" customHeight="1">
      <c r="A75" s="109"/>
      <c r="B75" s="116">
        <v>85215</v>
      </c>
      <c r="C75" s="112" t="s">
        <v>79</v>
      </c>
      <c r="D75" s="107"/>
      <c r="E75" s="130"/>
      <c r="F75" s="130"/>
      <c r="G75" s="130"/>
    </row>
    <row r="76" spans="1:7" s="124" customFormat="1" ht="25.5" customHeight="1">
      <c r="A76" s="109"/>
      <c r="B76" s="110">
        <v>85216</v>
      </c>
      <c r="C76" s="112" t="s">
        <v>80</v>
      </c>
      <c r="D76" s="107"/>
      <c r="E76" s="113">
        <v>679000</v>
      </c>
      <c r="F76" s="113">
        <v>79521</v>
      </c>
      <c r="G76" s="113">
        <v>79521</v>
      </c>
    </row>
    <row r="77" spans="1:7" s="124" customFormat="1" ht="17.25" customHeight="1">
      <c r="A77" s="109"/>
      <c r="B77" s="132">
        <v>85219</v>
      </c>
      <c r="C77" s="105" t="s">
        <v>81</v>
      </c>
      <c r="D77" s="35"/>
      <c r="E77" s="36">
        <v>738000</v>
      </c>
      <c r="F77" s="36">
        <v>249679</v>
      </c>
      <c r="G77" s="36">
        <v>249679</v>
      </c>
    </row>
    <row r="78" spans="1:7" s="124" customFormat="1" ht="16.5" customHeight="1">
      <c r="A78" s="109"/>
      <c r="B78" s="110">
        <v>85226</v>
      </c>
      <c r="C78" s="105" t="s">
        <v>82</v>
      </c>
      <c r="D78" s="35"/>
      <c r="E78" s="36">
        <v>13963</v>
      </c>
      <c r="F78" s="36">
        <v>3491</v>
      </c>
      <c r="G78" s="36">
        <v>3491</v>
      </c>
    </row>
    <row r="79" spans="1:7" s="124" customFormat="1" ht="25.5" customHeight="1">
      <c r="A79" s="109"/>
      <c r="B79" s="132">
        <v>85228</v>
      </c>
      <c r="C79" s="105" t="s">
        <v>83</v>
      </c>
      <c r="D79" s="35"/>
      <c r="E79" s="36">
        <v>103000</v>
      </c>
      <c r="F79" s="36">
        <v>37484</v>
      </c>
      <c r="G79" s="36">
        <v>37484</v>
      </c>
    </row>
    <row r="80" spans="1:7" s="108" customFormat="1" ht="17.25" customHeight="1">
      <c r="A80" s="106"/>
      <c r="B80" s="34">
        <v>85231</v>
      </c>
      <c r="C80" s="112" t="s">
        <v>84</v>
      </c>
      <c r="D80" s="107"/>
      <c r="E80" s="36">
        <v>40000</v>
      </c>
      <c r="F80" s="36">
        <v>10000</v>
      </c>
      <c r="G80" s="36">
        <v>10000</v>
      </c>
    </row>
    <row r="81" spans="1:7" s="124" customFormat="1" ht="15.75" customHeight="1" thickBot="1">
      <c r="A81" s="109"/>
      <c r="B81" s="116">
        <v>85295</v>
      </c>
      <c r="C81" s="112" t="s">
        <v>16</v>
      </c>
      <c r="D81" s="107"/>
      <c r="E81" s="113">
        <v>8153</v>
      </c>
      <c r="F81" s="113">
        <v>2039</v>
      </c>
      <c r="G81" s="113">
        <v>2039</v>
      </c>
    </row>
    <row r="82" spans="1:7" s="26" customFormat="1" ht="36" customHeight="1">
      <c r="A82" s="30">
        <v>853</v>
      </c>
      <c r="B82" s="31"/>
      <c r="C82" s="32" t="s">
        <v>85</v>
      </c>
      <c r="D82" s="33"/>
      <c r="E82" s="13">
        <f>IF(SUM(E83,E84)&gt;0,SUM(E83,E84),"")</f>
        <v>147000</v>
      </c>
      <c r="F82" s="13">
        <f>IF(SUM(F83,F84)&gt;0,SUM(F83,F84),"")</f>
        <v>40510</v>
      </c>
      <c r="G82" s="13">
        <f>IF(SUM(G83,G84)&gt;0,SUM(G83,G84),"")</f>
        <v>40510</v>
      </c>
    </row>
    <row r="83" spans="1:7" s="108" customFormat="1" ht="29.25" customHeight="1">
      <c r="A83" s="106"/>
      <c r="B83" s="123">
        <v>85321</v>
      </c>
      <c r="C83" s="105" t="s">
        <v>86</v>
      </c>
      <c r="D83" s="133"/>
      <c r="E83" s="14">
        <v>147000</v>
      </c>
      <c r="F83" s="14">
        <v>40510</v>
      </c>
      <c r="G83" s="14">
        <v>40510</v>
      </c>
    </row>
    <row r="84" spans="1:7" s="108" customFormat="1" ht="16.5" customHeight="1" thickBot="1">
      <c r="A84" s="106"/>
      <c r="B84" s="120">
        <v>85395</v>
      </c>
      <c r="C84" s="112" t="s">
        <v>16</v>
      </c>
      <c r="D84" s="133"/>
      <c r="E84" s="113"/>
      <c r="F84" s="113"/>
      <c r="G84" s="113"/>
    </row>
    <row r="85" spans="1:7" s="27" customFormat="1" ht="32.25" customHeight="1">
      <c r="A85" s="19">
        <v>854</v>
      </c>
      <c r="B85" s="15"/>
      <c r="C85" s="16" t="s">
        <v>87</v>
      </c>
      <c r="D85" s="17"/>
      <c r="E85" s="13">
        <f>IF(SUM(E86,E87,E88,E89,E90)&gt;0,SUM(E86,E87,E88,E89,E90),"")</f>
        <v>20176</v>
      </c>
      <c r="F85" s="13">
        <f>IF(SUM(F86,F87,F88,F89,F90)&gt;0,SUM(F86,F87,F88,F89,F90),"")</f>
        <v>5044</v>
      </c>
      <c r="G85" s="13">
        <f>IF(SUM(G86,G87,G88,G89,G90)&gt;0,SUM(G86,G87,G88,G89,G90),"")</f>
        <v>5044</v>
      </c>
    </row>
    <row r="86" spans="1:7" s="97" customFormat="1" ht="15.75" customHeight="1">
      <c r="A86" s="20"/>
      <c r="B86" s="110">
        <v>85401</v>
      </c>
      <c r="C86" s="105" t="s">
        <v>88</v>
      </c>
      <c r="D86" s="35"/>
      <c r="E86" s="36">
        <v>200</v>
      </c>
      <c r="F86" s="36">
        <v>50</v>
      </c>
      <c r="G86" s="36">
        <v>50</v>
      </c>
    </row>
    <row r="87" spans="1:7" s="81" customFormat="1" ht="26.25" customHeight="1">
      <c r="A87" s="99"/>
      <c r="B87" s="23">
        <v>85406</v>
      </c>
      <c r="C87" s="104" t="s">
        <v>89</v>
      </c>
      <c r="D87" s="24"/>
      <c r="E87" s="36">
        <v>600</v>
      </c>
      <c r="F87" s="36">
        <v>150</v>
      </c>
      <c r="G87" s="36">
        <v>150</v>
      </c>
    </row>
    <row r="88" spans="1:7" s="124" customFormat="1" ht="15" customHeight="1">
      <c r="A88" s="109"/>
      <c r="B88" s="110">
        <v>85410</v>
      </c>
      <c r="C88" s="112" t="s">
        <v>90</v>
      </c>
      <c r="D88" s="107"/>
      <c r="E88" s="113">
        <v>19376</v>
      </c>
      <c r="F88" s="113">
        <v>4844</v>
      </c>
      <c r="G88" s="113">
        <v>4844</v>
      </c>
    </row>
    <row r="89" spans="1:7" s="124" customFormat="1" ht="17.25" customHeight="1">
      <c r="A89" s="109"/>
      <c r="B89" s="132">
        <v>85415</v>
      </c>
      <c r="C89" s="105" t="s">
        <v>91</v>
      </c>
      <c r="D89" s="35"/>
      <c r="E89" s="36"/>
      <c r="F89" s="36"/>
      <c r="G89" s="36"/>
    </row>
    <row r="90" spans="1:7" s="124" customFormat="1" ht="15.75" customHeight="1" thickBot="1">
      <c r="A90" s="109"/>
      <c r="B90" s="34">
        <v>85495</v>
      </c>
      <c r="C90" s="105" t="s">
        <v>16</v>
      </c>
      <c r="D90" s="35"/>
      <c r="E90" s="36"/>
      <c r="F90" s="36"/>
      <c r="G90" s="36"/>
    </row>
    <row r="91" spans="1:7" s="27" customFormat="1" ht="33" customHeight="1">
      <c r="A91" s="19">
        <v>900</v>
      </c>
      <c r="B91" s="15"/>
      <c r="C91" s="16" t="s">
        <v>92</v>
      </c>
      <c r="D91" s="17"/>
      <c r="E91" s="13">
        <f>IF(SUM(E92,E93,E94,E95,E96,E97)&gt;0,SUM(E92,E93,E94,E96,E95,E97),"")</f>
        <v>14262929</v>
      </c>
      <c r="F91" s="13">
        <f>IF(SUM(F92,F93,F94,F95,F96,F97)&gt;0,SUM(F92,F93,F94,F96,F95,F97),"")</f>
        <v>1504917</v>
      </c>
      <c r="G91" s="13">
        <f>IF(SUM(G92,G93,G94,G95,G96,G97)&gt;0,SUM(G92,G93,G94,G96,G95,G97),"")</f>
        <v>1504917</v>
      </c>
    </row>
    <row r="92" spans="1:7" s="124" customFormat="1" ht="25.5" customHeight="1">
      <c r="A92" s="109"/>
      <c r="B92" s="116">
        <v>90001</v>
      </c>
      <c r="C92" s="112" t="s">
        <v>93</v>
      </c>
      <c r="D92" s="107"/>
      <c r="E92" s="113">
        <v>13004996</v>
      </c>
      <c r="F92" s="113">
        <v>890000</v>
      </c>
      <c r="G92" s="113">
        <v>890000</v>
      </c>
    </row>
    <row r="93" spans="1:7" s="124" customFormat="1" ht="15.75" customHeight="1">
      <c r="A93" s="109"/>
      <c r="B93" s="110">
        <v>90002</v>
      </c>
      <c r="C93" s="105" t="s">
        <v>94</v>
      </c>
      <c r="D93" s="35"/>
      <c r="E93" s="36">
        <v>392480</v>
      </c>
      <c r="F93" s="36">
        <v>98120</v>
      </c>
      <c r="G93" s="36">
        <v>98120</v>
      </c>
    </row>
    <row r="94" spans="1:7" s="124" customFormat="1" ht="24" customHeight="1">
      <c r="A94" s="109"/>
      <c r="B94" s="116">
        <v>90004</v>
      </c>
      <c r="C94" s="112" t="s">
        <v>95</v>
      </c>
      <c r="D94" s="107"/>
      <c r="E94" s="113">
        <v>362211</v>
      </c>
      <c r="F94" s="113">
        <v>90553</v>
      </c>
      <c r="G94" s="113">
        <v>90553</v>
      </c>
    </row>
    <row r="95" spans="1:7" s="124" customFormat="1" ht="15" customHeight="1">
      <c r="A95" s="109"/>
      <c r="B95" s="110">
        <v>90015</v>
      </c>
      <c r="C95" s="105" t="s">
        <v>96</v>
      </c>
      <c r="D95" s="35"/>
      <c r="E95" s="36">
        <v>401048</v>
      </c>
      <c r="F95" s="36">
        <v>401048</v>
      </c>
      <c r="G95" s="36">
        <v>401048</v>
      </c>
    </row>
    <row r="96" spans="1:7" s="108" customFormat="1" ht="39.75" customHeight="1">
      <c r="A96" s="106"/>
      <c r="B96" s="120">
        <v>90020</v>
      </c>
      <c r="C96" s="121" t="s">
        <v>97</v>
      </c>
      <c r="D96" s="122"/>
      <c r="E96" s="113">
        <v>6410</v>
      </c>
      <c r="F96" s="113">
        <v>1250</v>
      </c>
      <c r="G96" s="113">
        <v>1250</v>
      </c>
    </row>
    <row r="97" spans="1:7" s="124" customFormat="1" ht="16.5" customHeight="1" thickBot="1">
      <c r="A97" s="109"/>
      <c r="B97" s="116">
        <v>90095</v>
      </c>
      <c r="C97" s="112" t="s">
        <v>16</v>
      </c>
      <c r="D97" s="107"/>
      <c r="E97" s="113">
        <v>95784</v>
      </c>
      <c r="F97" s="113">
        <v>23946</v>
      </c>
      <c r="G97" s="113">
        <v>23946</v>
      </c>
    </row>
    <row r="98" spans="1:7" s="27" customFormat="1" ht="41.25" customHeight="1">
      <c r="A98" s="19">
        <v>921</v>
      </c>
      <c r="B98" s="15"/>
      <c r="C98" s="16" t="s">
        <v>98</v>
      </c>
      <c r="D98" s="17"/>
      <c r="E98" s="13">
        <f>IF(SUM(E99,E100,E101,E102,E103,E104)&gt;0,SUM(E99,E100,E101,E102,E103,E104),"")</f>
        <v>49000</v>
      </c>
      <c r="F98" s="13">
        <f>IF(SUM(F99,F100,F101,F102,F103,F104)&gt;0,SUM(F99,F100,F101,F102,F103,F104),"")</f>
        <v>26500</v>
      </c>
      <c r="G98" s="13">
        <f>IF(SUM(G99,G100,G101,G102,G103,G104)&gt;0,SUM(G99,G100,G101,G102,G103,G104),"")</f>
        <v>26500</v>
      </c>
    </row>
    <row r="99" spans="1:7" s="124" customFormat="1" ht="23.25" customHeight="1">
      <c r="A99" s="109"/>
      <c r="B99" s="116">
        <v>92105</v>
      </c>
      <c r="C99" s="112" t="s">
        <v>99</v>
      </c>
      <c r="D99" s="107"/>
      <c r="E99" s="113"/>
      <c r="F99" s="113"/>
      <c r="G99" s="113"/>
    </row>
    <row r="100" spans="1:7" s="124" customFormat="1" ht="14.25" customHeight="1">
      <c r="A100" s="109"/>
      <c r="B100" s="110">
        <v>92106</v>
      </c>
      <c r="C100" s="105" t="s">
        <v>100</v>
      </c>
      <c r="D100" s="35"/>
      <c r="E100" s="36">
        <v>6000</v>
      </c>
      <c r="F100" s="36">
        <v>6000</v>
      </c>
      <c r="G100" s="36">
        <v>6000</v>
      </c>
    </row>
    <row r="101" spans="1:7" s="124" customFormat="1" ht="24.75" customHeight="1">
      <c r="A101" s="109"/>
      <c r="B101" s="110">
        <v>92108</v>
      </c>
      <c r="C101" s="105" t="s">
        <v>101</v>
      </c>
      <c r="D101" s="35"/>
      <c r="E101" s="36"/>
      <c r="F101" s="36"/>
      <c r="G101" s="36"/>
    </row>
    <row r="102" spans="1:7" s="124" customFormat="1" ht="16.5" customHeight="1">
      <c r="A102" s="109"/>
      <c r="B102" s="116">
        <v>92116</v>
      </c>
      <c r="C102" s="112" t="s">
        <v>102</v>
      </c>
      <c r="D102" s="107"/>
      <c r="E102" s="113">
        <v>30000</v>
      </c>
      <c r="F102" s="113">
        <v>7500</v>
      </c>
      <c r="G102" s="113">
        <v>7500</v>
      </c>
    </row>
    <row r="103" spans="1:7" s="124" customFormat="1" ht="15.75" customHeight="1">
      <c r="A103" s="109"/>
      <c r="B103" s="110">
        <v>92118</v>
      </c>
      <c r="C103" s="112" t="s">
        <v>103</v>
      </c>
      <c r="D103" s="107"/>
      <c r="E103" s="113">
        <v>13000</v>
      </c>
      <c r="F103" s="113">
        <v>13000</v>
      </c>
      <c r="G103" s="113">
        <v>13000</v>
      </c>
    </row>
    <row r="104" spans="1:7" s="108" customFormat="1" ht="15.75" customHeight="1" thickBot="1">
      <c r="A104" s="106"/>
      <c r="B104" s="120">
        <v>92195</v>
      </c>
      <c r="C104" s="121" t="s">
        <v>16</v>
      </c>
      <c r="D104" s="122"/>
      <c r="E104" s="113"/>
      <c r="F104" s="113"/>
      <c r="G104" s="113"/>
    </row>
    <row r="105" spans="1:7" s="138" customFormat="1" ht="30.75" customHeight="1" thickBot="1">
      <c r="A105" s="134">
        <v>926</v>
      </c>
      <c r="B105" s="135"/>
      <c r="C105" s="136" t="s">
        <v>104</v>
      </c>
      <c r="D105" s="137"/>
      <c r="E105" s="38">
        <f>IF(SUM(E106)&gt;0,SUM(E106),"")</f>
        <v>944400</v>
      </c>
      <c r="F105" s="38">
        <f>IF(SUM(F106)&gt;0,SUM(F106),"")</f>
        <v>236100</v>
      </c>
      <c r="G105" s="38">
        <f>IF(SUM(G106)&gt;0,SUM(G106),"")</f>
        <v>236100</v>
      </c>
    </row>
    <row r="106" spans="1:7" s="81" customFormat="1" ht="17.25" customHeight="1" thickBot="1">
      <c r="A106" s="99"/>
      <c r="B106" s="100">
        <v>92695</v>
      </c>
      <c r="C106" s="101" t="s">
        <v>16</v>
      </c>
      <c r="D106" s="102"/>
      <c r="E106" s="113">
        <v>944400</v>
      </c>
      <c r="F106" s="113">
        <v>236100</v>
      </c>
      <c r="G106" s="113">
        <v>236100</v>
      </c>
    </row>
    <row r="107" spans="1:7" s="44" customFormat="1" ht="33" customHeight="1" thickBot="1">
      <c r="A107" s="39"/>
      <c r="B107" s="40"/>
      <c r="C107" s="41" t="s">
        <v>105</v>
      </c>
      <c r="D107" s="42"/>
      <c r="E107" s="43">
        <f>IF(SUM(E11,E13,E17,E20,E24,E31,E35,E38,E45,E54,E65,E68,E82,E85,E91,E98,E105)&gt;0,SUM(E11,E13,E17,E20,E24,E31,E35,E38,E45,E54,E65,E68,E82,E85,E91,E98,E105),"")</f>
        <v>134646055</v>
      </c>
      <c r="F107" s="43">
        <f>IF(SUM(F11,F13,F17,F20,F24,F31,F35,F38,F45,F54,F65,F68,F82,F85,F91,F98,F105)&gt;0,SUM(F11,F13,F17,F20,F24,F31,F35,F38,F45,F54,F65,F68,F82,F85,F91,F98,F105),"")</f>
        <v>38489892</v>
      </c>
      <c r="G107" s="43">
        <f>IF(SUM(G11,G13,G17,G20,G24,G31,G35,G38,G45,G54,G65,G68,G82,G85,G91,G98,G105)&gt;0,SUM(G11,G13,G17,G20,G24,G31,G35,G38,G45,G54,G65,G68,G82,G85,G91,G98,G105),"")</f>
        <v>38489892</v>
      </c>
    </row>
    <row r="108" spans="1:7" s="44" customFormat="1" ht="33" customHeight="1">
      <c r="A108" s="174"/>
      <c r="B108" s="174"/>
      <c r="C108" s="175"/>
      <c r="D108" s="176"/>
      <c r="E108" s="177"/>
      <c r="F108" s="177"/>
      <c r="G108" s="177"/>
    </row>
    <row r="109" spans="1:7" ht="12.75">
      <c r="A109" s="26"/>
      <c r="B109" s="26"/>
      <c r="C109" s="27" t="s">
        <v>177</v>
      </c>
      <c r="D109" s="26"/>
      <c r="E109" s="26"/>
      <c r="F109" s="26"/>
      <c r="G109" s="26"/>
    </row>
    <row r="110" spans="3:5" ht="12.75">
      <c r="C110" s="22" t="s">
        <v>180</v>
      </c>
      <c r="D110" s="22"/>
      <c r="E110" s="22"/>
    </row>
    <row r="111" spans="3:5" ht="12.75">
      <c r="C111" s="22" t="s">
        <v>179</v>
      </c>
      <c r="D111" s="22"/>
      <c r="E111" s="22"/>
    </row>
    <row r="112" ht="12.75">
      <c r="C112" s="22" t="s">
        <v>178</v>
      </c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00">
      <selection activeCell="B104" sqref="B104:F112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34.00390625" style="0" customWidth="1"/>
    <col min="4" max="4" width="12.125" style="0" customWidth="1"/>
    <col min="5" max="5" width="13.375" style="0" customWidth="1"/>
    <col min="6" max="6" width="12.00390625" style="0" customWidth="1"/>
  </cols>
  <sheetData>
    <row r="1" spans="1:5" ht="12.75">
      <c r="A1" s="1"/>
      <c r="B1" s="1"/>
      <c r="C1" s="1"/>
      <c r="D1" s="1"/>
      <c r="E1" s="1" t="s">
        <v>7</v>
      </c>
    </row>
    <row r="2" spans="1:5" ht="12.75">
      <c r="A2" s="1"/>
      <c r="B2" s="1"/>
      <c r="C2" s="1"/>
      <c r="D2" s="1"/>
      <c r="E2" s="1" t="s">
        <v>195</v>
      </c>
    </row>
    <row r="3" spans="1:5" ht="12.75">
      <c r="A3" s="1"/>
      <c r="B3" s="1"/>
      <c r="C3" s="1"/>
      <c r="D3" s="1"/>
      <c r="E3" s="1" t="s">
        <v>8</v>
      </c>
    </row>
    <row r="4" spans="1:5" ht="12.75">
      <c r="A4" s="1"/>
      <c r="B4" s="1"/>
      <c r="C4" s="1"/>
      <c r="D4" s="1"/>
      <c r="E4" s="1" t="s">
        <v>196</v>
      </c>
    </row>
    <row r="5" spans="1:6" ht="12.75">
      <c r="A5" s="1"/>
      <c r="B5" s="1"/>
      <c r="C5" s="1"/>
      <c r="D5" s="1"/>
      <c r="E5" s="1"/>
      <c r="F5" s="1"/>
    </row>
    <row r="6" spans="1:6" s="4" customFormat="1" ht="20.25">
      <c r="A6" s="2"/>
      <c r="B6" s="47" t="s">
        <v>186</v>
      </c>
      <c r="C6" s="47"/>
      <c r="D6" s="3"/>
      <c r="E6" s="3"/>
      <c r="F6" s="3"/>
    </row>
    <row r="7" spans="1:6" ht="12.75">
      <c r="A7" s="1"/>
      <c r="B7" s="1"/>
      <c r="C7" s="1"/>
      <c r="D7" s="5"/>
      <c r="E7" s="5"/>
      <c r="F7" s="5"/>
    </row>
    <row r="8" spans="1:3" ht="13.5" thickBot="1">
      <c r="A8" s="1"/>
      <c r="B8" s="1"/>
      <c r="C8" s="1"/>
    </row>
    <row r="9" spans="1:6" ht="56.25" customHeight="1" thickBot="1">
      <c r="A9" s="140" t="s">
        <v>9</v>
      </c>
      <c r="B9" s="141" t="s">
        <v>10</v>
      </c>
      <c r="C9" s="142" t="s">
        <v>11</v>
      </c>
      <c r="D9" s="139" t="s">
        <v>13</v>
      </c>
      <c r="E9" s="139" t="s">
        <v>181</v>
      </c>
      <c r="F9" s="139" t="s">
        <v>191</v>
      </c>
    </row>
    <row r="10" spans="1:6" ht="14.25" customHeight="1" thickBot="1">
      <c r="A10" s="6">
        <v>1</v>
      </c>
      <c r="B10" s="7">
        <v>2</v>
      </c>
      <c r="C10" s="8">
        <v>3</v>
      </c>
      <c r="D10" s="10">
        <v>6</v>
      </c>
      <c r="E10" s="10"/>
      <c r="F10" s="10">
        <v>8</v>
      </c>
    </row>
    <row r="11" spans="1:6" ht="22.5" customHeight="1">
      <c r="A11" s="11" t="s">
        <v>17</v>
      </c>
      <c r="B11" s="15"/>
      <c r="C11" s="16" t="s">
        <v>18</v>
      </c>
      <c r="D11" s="18">
        <f>IF(SUM(D12)&gt;0,SUM(D12),"")</f>
        <v>1000</v>
      </c>
      <c r="E11" s="18">
        <f>IF(SUM(E12)&gt;0,SUM(E12),"")</f>
        <v>280</v>
      </c>
      <c r="F11" s="18">
        <f>IF(SUM(F12)&gt;0,SUM(F12),"")</f>
        <v>430</v>
      </c>
    </row>
    <row r="12" spans="1:6" s="114" customFormat="1" ht="15.75" customHeight="1" thickBot="1">
      <c r="A12" s="109"/>
      <c r="B12" s="111" t="s">
        <v>19</v>
      </c>
      <c r="C12" s="112" t="s">
        <v>16</v>
      </c>
      <c r="D12" s="113">
        <v>1000</v>
      </c>
      <c r="E12" s="113">
        <v>280</v>
      </c>
      <c r="F12" s="113">
        <v>430</v>
      </c>
    </row>
    <row r="13" spans="1:6" ht="22.5" customHeight="1">
      <c r="A13" s="19">
        <v>600</v>
      </c>
      <c r="B13" s="15"/>
      <c r="C13" s="16" t="s">
        <v>20</v>
      </c>
      <c r="D13" s="13">
        <f>IF(SUM(D14,D15,D16)&gt;0,SUM(D14,D15,D16),"")</f>
        <v>1587500</v>
      </c>
      <c r="E13" s="13">
        <f>IF(SUM(E14,E15,E16)&gt;0,SUM(E14,E15,E16),"")</f>
        <v>1025375</v>
      </c>
      <c r="F13" s="13">
        <f>IF(SUM(F14,F15,F16)&gt;0,SUM(F14,F15,F16),"")</f>
        <v>1422250</v>
      </c>
    </row>
    <row r="14" spans="1:6" s="114" customFormat="1" ht="13.5" customHeight="1">
      <c r="A14" s="115"/>
      <c r="B14" s="34">
        <v>60011</v>
      </c>
      <c r="C14" s="105" t="s">
        <v>21</v>
      </c>
      <c r="D14" s="113"/>
      <c r="E14" s="113"/>
      <c r="F14" s="113"/>
    </row>
    <row r="15" spans="1:6" s="114" customFormat="1" ht="13.5" customHeight="1">
      <c r="A15" s="109"/>
      <c r="B15" s="110">
        <v>60014</v>
      </c>
      <c r="C15" s="112" t="s">
        <v>22</v>
      </c>
      <c r="D15" s="113">
        <v>1257000</v>
      </c>
      <c r="E15" s="113">
        <v>942750</v>
      </c>
      <c r="F15" s="113">
        <v>1257000</v>
      </c>
    </row>
    <row r="16" spans="1:6" s="114" customFormat="1" ht="14.25" customHeight="1" thickBot="1">
      <c r="A16" s="109"/>
      <c r="B16" s="117">
        <v>60016</v>
      </c>
      <c r="C16" s="105" t="s">
        <v>23</v>
      </c>
      <c r="D16" s="36">
        <v>330500</v>
      </c>
      <c r="E16" s="36">
        <v>82625</v>
      </c>
      <c r="F16" s="36">
        <v>165250</v>
      </c>
    </row>
    <row r="17" spans="1:6" ht="21.75" customHeight="1">
      <c r="A17" s="19">
        <v>700</v>
      </c>
      <c r="B17" s="12"/>
      <c r="C17" s="16" t="s">
        <v>24</v>
      </c>
      <c r="D17" s="13">
        <f>IF(SUM(D18,D19)&gt;0,SUM(D18,D19),"")</f>
        <v>2071229</v>
      </c>
      <c r="E17" s="13">
        <f>IF(SUM(E18,E19)&gt;0,SUM(E18,E19),"")</f>
        <v>689893</v>
      </c>
      <c r="F17" s="13">
        <f>IF(SUM(F18,F19)&gt;0,SUM(F18,F19),"")</f>
        <v>691442</v>
      </c>
    </row>
    <row r="18" spans="1:6" s="114" customFormat="1" ht="24" customHeight="1">
      <c r="A18" s="109"/>
      <c r="B18" s="116">
        <v>70005</v>
      </c>
      <c r="C18" s="112" t="s">
        <v>25</v>
      </c>
      <c r="D18" s="113">
        <v>2071229</v>
      </c>
      <c r="E18" s="113">
        <v>689893</v>
      </c>
      <c r="F18" s="113">
        <v>691442</v>
      </c>
    </row>
    <row r="19" spans="1:6" s="114" customFormat="1" ht="12" customHeight="1" thickBot="1">
      <c r="A19" s="109"/>
      <c r="B19" s="116">
        <v>70095</v>
      </c>
      <c r="C19" s="112" t="s">
        <v>16</v>
      </c>
      <c r="D19" s="113"/>
      <c r="E19" s="113"/>
      <c r="F19" s="113"/>
    </row>
    <row r="20" spans="1:6" ht="27" customHeight="1">
      <c r="A20" s="19">
        <v>710</v>
      </c>
      <c r="B20" s="15"/>
      <c r="C20" s="16" t="s">
        <v>26</v>
      </c>
      <c r="D20" s="13">
        <f>IF(SUM(D21,D22,D23)&gt;0,SUM(D21,D22,D23),"")</f>
        <v>303386</v>
      </c>
      <c r="E20" s="13">
        <f>IF(SUM(E21,E22,E23)&gt;0,SUM(E21,E22,E23),"")</f>
        <v>69352</v>
      </c>
      <c r="F20" s="13">
        <f>IF(SUM(F21,F22,F23)&gt;0,SUM(F21,F22,F23),"")</f>
        <v>164682</v>
      </c>
    </row>
    <row r="21" spans="1:6" s="114" customFormat="1" ht="14.25" customHeight="1">
      <c r="A21" s="109"/>
      <c r="B21" s="34">
        <v>71013</v>
      </c>
      <c r="C21" s="105" t="s">
        <v>27</v>
      </c>
      <c r="D21" s="36">
        <v>40000</v>
      </c>
      <c r="E21" s="36">
        <v>10000</v>
      </c>
      <c r="F21" s="36">
        <v>20000</v>
      </c>
    </row>
    <row r="22" spans="1:6" s="114" customFormat="1" ht="22.5" customHeight="1">
      <c r="A22" s="109"/>
      <c r="B22" s="116">
        <v>71014</v>
      </c>
      <c r="C22" s="112" t="s">
        <v>28</v>
      </c>
      <c r="D22" s="113">
        <v>98000</v>
      </c>
      <c r="E22" s="113">
        <v>24500</v>
      </c>
      <c r="F22" s="113">
        <v>49000</v>
      </c>
    </row>
    <row r="23" spans="1:6" s="114" customFormat="1" ht="13.5" customHeight="1" thickBot="1">
      <c r="A23" s="109"/>
      <c r="B23" s="116">
        <v>71015</v>
      </c>
      <c r="C23" s="112" t="s">
        <v>29</v>
      </c>
      <c r="D23" s="113">
        <v>165386</v>
      </c>
      <c r="E23" s="113">
        <v>34852</v>
      </c>
      <c r="F23" s="113">
        <v>95682</v>
      </c>
    </row>
    <row r="24" spans="1:6" ht="25.5" customHeight="1">
      <c r="A24" s="19">
        <v>750</v>
      </c>
      <c r="B24" s="15"/>
      <c r="C24" s="16" t="s">
        <v>30</v>
      </c>
      <c r="D24" s="13">
        <f>IF(SUM(D25,D26,D27,D28,D29,D30)&gt;0,SUM(D25,D26,D27,D28,D29,D30),"")</f>
        <v>1863016</v>
      </c>
      <c r="E24" s="13">
        <f>IF(SUM(E25,E26,E27,E28,E29,E30)&gt;0,SUM(E25,E26,E27,E28,E29,E30),"")</f>
        <v>472145</v>
      </c>
      <c r="F24" s="13">
        <f>IF(SUM(F25,F26,F27,F28,F29,F30)&gt;0,SUM(F25,F26,F27,F28,F29,F30),"")</f>
        <v>924725</v>
      </c>
    </row>
    <row r="25" spans="1:6" s="118" customFormat="1" ht="12" customHeight="1">
      <c r="A25" s="109"/>
      <c r="B25" s="116">
        <v>75011</v>
      </c>
      <c r="C25" s="112" t="s">
        <v>31</v>
      </c>
      <c r="D25" s="113">
        <v>648000</v>
      </c>
      <c r="E25" s="113">
        <v>152700</v>
      </c>
      <c r="F25" s="113">
        <v>342599</v>
      </c>
    </row>
    <row r="26" spans="1:6" s="118" customFormat="1" ht="17.25" customHeight="1">
      <c r="A26" s="109"/>
      <c r="B26" s="110">
        <v>75020</v>
      </c>
      <c r="C26" s="105" t="s">
        <v>32</v>
      </c>
      <c r="D26" s="36">
        <v>940000</v>
      </c>
      <c r="E26" s="36">
        <v>247441</v>
      </c>
      <c r="F26" s="36">
        <v>445118</v>
      </c>
    </row>
    <row r="27" spans="1:6" s="118" customFormat="1" ht="22.5" customHeight="1">
      <c r="A27" s="109"/>
      <c r="B27" s="116">
        <v>75023</v>
      </c>
      <c r="C27" s="112" t="s">
        <v>33</v>
      </c>
      <c r="D27" s="113">
        <v>252016</v>
      </c>
      <c r="E27" s="113">
        <v>63004</v>
      </c>
      <c r="F27" s="113">
        <v>126008</v>
      </c>
    </row>
    <row r="28" spans="1:6" s="118" customFormat="1" ht="15.75" customHeight="1">
      <c r="A28" s="109"/>
      <c r="B28" s="110">
        <v>75045</v>
      </c>
      <c r="C28" s="105" t="s">
        <v>34</v>
      </c>
      <c r="D28" s="36">
        <v>23000</v>
      </c>
      <c r="E28" s="36">
        <v>9000</v>
      </c>
      <c r="F28" s="36">
        <v>11000</v>
      </c>
    </row>
    <row r="29" spans="1:6" s="118" customFormat="1" ht="24.75" customHeight="1">
      <c r="A29" s="109"/>
      <c r="B29" s="116">
        <v>75054</v>
      </c>
      <c r="C29" s="112" t="s">
        <v>35</v>
      </c>
      <c r="D29" s="113"/>
      <c r="E29" s="113"/>
      <c r="F29" s="113"/>
    </row>
    <row r="30" spans="1:6" s="118" customFormat="1" ht="15" customHeight="1" thickBot="1">
      <c r="A30" s="109"/>
      <c r="B30" s="116">
        <v>75095</v>
      </c>
      <c r="C30" s="112" t="s">
        <v>16</v>
      </c>
      <c r="D30" s="113"/>
      <c r="E30" s="113"/>
      <c r="F30" s="113"/>
    </row>
    <row r="31" spans="1:6" s="22" customFormat="1" ht="57.75" customHeight="1" thickBot="1">
      <c r="A31" s="19">
        <v>751</v>
      </c>
      <c r="B31" s="15"/>
      <c r="C31" s="16" t="s">
        <v>36</v>
      </c>
      <c r="D31" s="13">
        <f>IF(SUM(D32,D33,D34)&gt;0,SUM(D32,D33,D34),"")</f>
        <v>7869</v>
      </c>
      <c r="E31" s="13">
        <f>IF(SUM(E32,E33,E34)&gt;0,SUM(E32,E33,E34),"")</f>
        <v>1965</v>
      </c>
      <c r="F31" s="13">
        <f>IF(SUM(F32,F33,F34)&gt;0,SUM(F32,F33,F34),"")</f>
        <v>3930</v>
      </c>
    </row>
    <row r="32" spans="1:6" s="118" customFormat="1" ht="28.5" customHeight="1">
      <c r="A32" s="109"/>
      <c r="B32" s="116">
        <v>75101</v>
      </c>
      <c r="C32" s="112" t="s">
        <v>37</v>
      </c>
      <c r="D32" s="119">
        <v>7869</v>
      </c>
      <c r="E32" s="119">
        <v>1965</v>
      </c>
      <c r="F32" s="119">
        <v>3930</v>
      </c>
    </row>
    <row r="33" spans="1:6" s="114" customFormat="1" ht="15" customHeight="1">
      <c r="A33" s="106"/>
      <c r="B33" s="123">
        <v>75108</v>
      </c>
      <c r="C33" s="121" t="s">
        <v>38</v>
      </c>
      <c r="D33" s="14"/>
      <c r="E33" s="14"/>
      <c r="F33" s="14"/>
    </row>
    <row r="34" spans="1:6" s="118" customFormat="1" ht="25.5" customHeight="1" thickBot="1">
      <c r="A34" s="109"/>
      <c r="B34" s="116">
        <v>75110</v>
      </c>
      <c r="C34" s="112" t="s">
        <v>39</v>
      </c>
      <c r="D34" s="14"/>
      <c r="E34" s="14"/>
      <c r="F34" s="14"/>
    </row>
    <row r="35" spans="1:6" s="22" customFormat="1" ht="30" customHeight="1">
      <c r="A35" s="19">
        <v>754</v>
      </c>
      <c r="B35" s="15"/>
      <c r="C35" s="16" t="s">
        <v>40</v>
      </c>
      <c r="D35" s="13">
        <f>IF(SUM(D36,D37)&gt;0,SUM(D36,D37),"")</f>
        <v>4025000</v>
      </c>
      <c r="E35" s="13">
        <f>IF(SUM(E36,E37)&gt;0,SUM(E36,E37),"")</f>
        <v>840216</v>
      </c>
      <c r="F35" s="13">
        <f>IF(SUM(F36,F37)&gt;0,SUM(F36,F37),"")</f>
        <v>2344566</v>
      </c>
    </row>
    <row r="36" spans="1:6" s="118" customFormat="1" ht="30" customHeight="1">
      <c r="A36" s="109"/>
      <c r="B36" s="110">
        <v>75411</v>
      </c>
      <c r="C36" s="112" t="s">
        <v>41</v>
      </c>
      <c r="D36" s="36">
        <v>4015000</v>
      </c>
      <c r="E36" s="36">
        <v>837716</v>
      </c>
      <c r="F36" s="36">
        <v>2339566</v>
      </c>
    </row>
    <row r="37" spans="1:6" s="118" customFormat="1" ht="15.75" customHeight="1" thickBot="1">
      <c r="A37" s="109"/>
      <c r="B37" s="34">
        <v>75416</v>
      </c>
      <c r="C37" s="105" t="s">
        <v>42</v>
      </c>
      <c r="D37" s="36">
        <v>10000</v>
      </c>
      <c r="E37" s="36">
        <v>2500</v>
      </c>
      <c r="F37" s="36">
        <v>5000</v>
      </c>
    </row>
    <row r="38" spans="1:6" s="189" customFormat="1" ht="78.75" customHeight="1">
      <c r="A38" s="185">
        <v>756</v>
      </c>
      <c r="B38" s="186"/>
      <c r="C38" s="187" t="s">
        <v>43</v>
      </c>
      <c r="D38" s="188">
        <f>IF(SUM(D39,D40,D41,D42,D43,D44)&gt;0,SUM(D39,D40,D41,D42,D43,D44),"")</f>
        <v>43876244</v>
      </c>
      <c r="E38" s="188">
        <f>IF(SUM(E39,E40,E41,E42,E43,E44)&gt;0,SUM(E39,E40,E41,E42,E43,E44),"")</f>
        <v>11500671</v>
      </c>
      <c r="F38" s="188">
        <f>IF(SUM(F39,F40,F41,F42,F43,F44)&gt;0,SUM(F39,F40,F41,F42,F43,F44),"")</f>
        <v>21938121</v>
      </c>
    </row>
    <row r="39" spans="1:6" s="118" customFormat="1" ht="27.75" customHeight="1">
      <c r="A39" s="109"/>
      <c r="B39" s="116">
        <v>75601</v>
      </c>
      <c r="C39" s="112" t="s">
        <v>44</v>
      </c>
      <c r="D39" s="113">
        <v>555000</v>
      </c>
      <c r="E39" s="113">
        <v>138750</v>
      </c>
      <c r="F39" s="113">
        <v>277500</v>
      </c>
    </row>
    <row r="40" spans="1:6" s="118" customFormat="1" ht="63.75" customHeight="1">
      <c r="A40" s="109"/>
      <c r="B40" s="110">
        <v>75615</v>
      </c>
      <c r="C40" s="112" t="s">
        <v>45</v>
      </c>
      <c r="D40" s="113">
        <v>17745280</v>
      </c>
      <c r="E40" s="113">
        <v>4436320</v>
      </c>
      <c r="F40" s="113">
        <v>8872640</v>
      </c>
    </row>
    <row r="41" spans="1:6" s="118" customFormat="1" ht="50.25" customHeight="1">
      <c r="A41" s="109"/>
      <c r="B41" s="34">
        <v>75618</v>
      </c>
      <c r="C41" s="105" t="s">
        <v>46</v>
      </c>
      <c r="D41" s="36">
        <v>1705000</v>
      </c>
      <c r="E41" s="36">
        <v>426250</v>
      </c>
      <c r="F41" s="36">
        <v>852500</v>
      </c>
    </row>
    <row r="42" spans="1:6" s="118" customFormat="1" ht="18" customHeight="1">
      <c r="A42" s="109"/>
      <c r="B42" s="116">
        <v>75619</v>
      </c>
      <c r="C42" s="112" t="s">
        <v>47</v>
      </c>
      <c r="D42" s="113">
        <v>200000</v>
      </c>
      <c r="E42" s="113">
        <v>50000</v>
      </c>
      <c r="F42" s="113">
        <v>100000</v>
      </c>
    </row>
    <row r="43" spans="1:6" s="118" customFormat="1" ht="38.25">
      <c r="A43" s="109"/>
      <c r="B43" s="116">
        <v>75621</v>
      </c>
      <c r="C43" s="112" t="s">
        <v>48</v>
      </c>
      <c r="D43" s="113">
        <v>19198637</v>
      </c>
      <c r="E43" s="113">
        <v>5178525</v>
      </c>
      <c r="F43" s="113">
        <v>9599318</v>
      </c>
    </row>
    <row r="44" spans="1:6" s="118" customFormat="1" ht="39" thickBot="1">
      <c r="A44" s="109"/>
      <c r="B44" s="116">
        <v>75622</v>
      </c>
      <c r="C44" s="112" t="s">
        <v>49</v>
      </c>
      <c r="D44" s="113">
        <v>4472327</v>
      </c>
      <c r="E44" s="113">
        <v>1270826</v>
      </c>
      <c r="F44" s="113">
        <v>2236163</v>
      </c>
    </row>
    <row r="45" spans="1:6" s="22" customFormat="1" ht="27" customHeight="1">
      <c r="A45" s="19">
        <v>758</v>
      </c>
      <c r="B45" s="15"/>
      <c r="C45" s="16" t="s">
        <v>50</v>
      </c>
      <c r="D45" s="13">
        <f>IF(SUM(D46,D47,D48,D49,D50)&gt;0,SUM(D46,D47,D48,D49,D50),"")</f>
        <v>57634899</v>
      </c>
      <c r="E45" s="13">
        <f>IF(SUM(E46,E47,E48,E49,E50)&gt;0,SUM(E46,E47,E48,E49,E50),"")</f>
        <v>12036078</v>
      </c>
      <c r="F45" s="13">
        <f>IF(SUM(F46,F47,F48,F49,F50)&gt;0,SUM(F46,F47,F48,F49,F50),"")</f>
        <v>33562743</v>
      </c>
    </row>
    <row r="46" spans="1:6" s="118" customFormat="1" ht="39.75" customHeight="1">
      <c r="A46" s="109"/>
      <c r="B46" s="116">
        <v>75801</v>
      </c>
      <c r="C46" s="112" t="s">
        <v>51</v>
      </c>
      <c r="D46" s="113">
        <v>52876096</v>
      </c>
      <c r="E46" s="113">
        <v>10846378</v>
      </c>
      <c r="F46" s="113">
        <v>31183339</v>
      </c>
    </row>
    <row r="47" spans="1:6" s="118" customFormat="1" ht="25.5" customHeight="1">
      <c r="A47" s="109"/>
      <c r="B47" s="116">
        <v>75803</v>
      </c>
      <c r="C47" s="112" t="s">
        <v>53</v>
      </c>
      <c r="D47" s="113">
        <v>567078</v>
      </c>
      <c r="E47" s="113">
        <v>141769</v>
      </c>
      <c r="F47" s="113">
        <v>283540</v>
      </c>
    </row>
    <row r="48" spans="1:6" s="114" customFormat="1" ht="27.75" customHeight="1">
      <c r="A48" s="106"/>
      <c r="B48" s="120">
        <v>75807</v>
      </c>
      <c r="C48" s="121" t="s">
        <v>56</v>
      </c>
      <c r="D48" s="113">
        <v>4096278</v>
      </c>
      <c r="E48" s="113">
        <v>1024069</v>
      </c>
      <c r="F48" s="113">
        <v>2048140</v>
      </c>
    </row>
    <row r="49" spans="1:6" s="118" customFormat="1" ht="16.5" customHeight="1">
      <c r="A49" s="109"/>
      <c r="B49" s="116">
        <v>75814</v>
      </c>
      <c r="C49" s="112" t="s">
        <v>57</v>
      </c>
      <c r="D49" s="113"/>
      <c r="E49" s="113"/>
      <c r="F49" s="113"/>
    </row>
    <row r="50" spans="1:6" s="114" customFormat="1" ht="26.25" customHeight="1" thickBot="1">
      <c r="A50" s="106"/>
      <c r="B50" s="123">
        <v>75832</v>
      </c>
      <c r="C50" s="121" t="s">
        <v>58</v>
      </c>
      <c r="D50" s="113">
        <v>95447</v>
      </c>
      <c r="E50" s="113">
        <v>23862</v>
      </c>
      <c r="F50" s="113">
        <v>47724</v>
      </c>
    </row>
    <row r="51" spans="1:6" s="22" customFormat="1" ht="22.5" customHeight="1">
      <c r="A51" s="19">
        <v>801</v>
      </c>
      <c r="B51" s="15"/>
      <c r="C51" s="16" t="s">
        <v>59</v>
      </c>
      <c r="D51" s="13">
        <f>IF(SUM(D52,D53,D54,D55,D56,D57,D58,D59)&gt;0,SUM(D52,D53,D54,D55,D56,D57,D58,D59),"")</f>
        <v>177117</v>
      </c>
      <c r="E51" s="13">
        <f>IF(SUM(E52,E53,E54,E55,E56,E57,E58,E59)&gt;0,SUM(E52,E53,E54,E55,E56,E57,E58,E59),"")</f>
        <v>44279</v>
      </c>
      <c r="F51" s="13">
        <f>IF(SUM(F52,F53,F54,F55,F56,F57,F58,F59)&gt;0,SUM(F52,F53,F54,F55,F56,F57,F58,F59),"")</f>
        <v>88559</v>
      </c>
    </row>
    <row r="52" spans="1:6" s="4" customFormat="1" ht="16.5" customHeight="1">
      <c r="A52" s="115"/>
      <c r="B52" s="34">
        <v>80101</v>
      </c>
      <c r="C52" s="105" t="s">
        <v>2</v>
      </c>
      <c r="D52" s="14">
        <v>43402</v>
      </c>
      <c r="E52" s="14">
        <v>10850</v>
      </c>
      <c r="F52" s="14">
        <v>21701</v>
      </c>
    </row>
    <row r="53" spans="1:6" s="118" customFormat="1" ht="18" customHeight="1">
      <c r="A53" s="109"/>
      <c r="B53" s="116">
        <v>80102</v>
      </c>
      <c r="C53" s="125" t="s">
        <v>61</v>
      </c>
      <c r="D53" s="113">
        <v>1700</v>
      </c>
      <c r="E53" s="113">
        <v>425</v>
      </c>
      <c r="F53" s="113">
        <v>850</v>
      </c>
    </row>
    <row r="54" spans="1:6" s="114" customFormat="1" ht="15" customHeight="1">
      <c r="A54" s="106"/>
      <c r="B54" s="123">
        <v>80104</v>
      </c>
      <c r="C54" s="121" t="s">
        <v>62</v>
      </c>
      <c r="D54" s="113">
        <v>1000</v>
      </c>
      <c r="E54" s="113">
        <v>250</v>
      </c>
      <c r="F54" s="113">
        <v>500</v>
      </c>
    </row>
    <row r="55" spans="1:6" s="118" customFormat="1" ht="18" customHeight="1">
      <c r="A55" s="109"/>
      <c r="B55" s="116">
        <v>80110</v>
      </c>
      <c r="C55" s="112" t="s">
        <v>64</v>
      </c>
      <c r="D55" s="113">
        <v>54170</v>
      </c>
      <c r="E55" s="113">
        <v>13543</v>
      </c>
      <c r="F55" s="113">
        <v>27086</v>
      </c>
    </row>
    <row r="56" spans="1:6" s="124" customFormat="1" ht="18" customHeight="1">
      <c r="A56" s="109"/>
      <c r="B56" s="110">
        <v>80120</v>
      </c>
      <c r="C56" s="112" t="s">
        <v>65</v>
      </c>
      <c r="D56" s="113">
        <v>47373</v>
      </c>
      <c r="E56" s="113">
        <v>11843</v>
      </c>
      <c r="F56" s="113">
        <v>23686</v>
      </c>
    </row>
    <row r="57" spans="1:6" s="108" customFormat="1" ht="15" customHeight="1">
      <c r="A57" s="106"/>
      <c r="B57" s="120">
        <v>80123</v>
      </c>
      <c r="C57" s="121" t="s">
        <v>66</v>
      </c>
      <c r="D57" s="113">
        <v>6212</v>
      </c>
      <c r="E57" s="113">
        <v>1553</v>
      </c>
      <c r="F57" s="113">
        <v>3106</v>
      </c>
    </row>
    <row r="58" spans="1:6" s="124" customFormat="1" ht="18" customHeight="1">
      <c r="A58" s="109"/>
      <c r="B58" s="116">
        <v>80130</v>
      </c>
      <c r="C58" s="112" t="s">
        <v>67</v>
      </c>
      <c r="D58" s="113">
        <v>9000</v>
      </c>
      <c r="E58" s="113">
        <v>2250</v>
      </c>
      <c r="F58" s="113">
        <v>4500</v>
      </c>
    </row>
    <row r="59" spans="1:6" s="124" customFormat="1" ht="36.75" customHeight="1" thickBot="1">
      <c r="A59" s="109"/>
      <c r="B59" s="110">
        <v>80140</v>
      </c>
      <c r="C59" s="112" t="s">
        <v>68</v>
      </c>
      <c r="D59" s="113">
        <v>14260</v>
      </c>
      <c r="E59" s="113">
        <v>3565</v>
      </c>
      <c r="F59" s="113">
        <v>7130</v>
      </c>
    </row>
    <row r="60" spans="1:6" s="27" customFormat="1" ht="24" customHeight="1">
      <c r="A60" s="19">
        <v>851</v>
      </c>
      <c r="B60" s="15"/>
      <c r="C60" s="16" t="s">
        <v>69</v>
      </c>
      <c r="D60" s="13">
        <f>IF(SUM(D61,D62)&gt;0,SUM(D61,D62),"")</f>
        <v>35500</v>
      </c>
      <c r="E60" s="13">
        <f>IF(SUM(E61,E62)&gt;0,SUM(E61,E62),"")</f>
        <v>7999</v>
      </c>
      <c r="F60" s="13">
        <f>IF(SUM(F61,F62)&gt;0,SUM(F61,F62),"")</f>
        <v>17498</v>
      </c>
    </row>
    <row r="61" spans="1:6" s="97" customFormat="1" ht="17.25" customHeight="1">
      <c r="A61" s="103"/>
      <c r="B61" s="110">
        <v>80154</v>
      </c>
      <c r="C61" s="105" t="s">
        <v>70</v>
      </c>
      <c r="D61" s="36">
        <v>3500</v>
      </c>
      <c r="E61" s="36">
        <v>500</v>
      </c>
      <c r="F61" s="36">
        <v>2500</v>
      </c>
    </row>
    <row r="62" spans="1:6" s="124" customFormat="1" ht="52.5" customHeight="1" thickBot="1">
      <c r="A62" s="109"/>
      <c r="B62" s="34">
        <v>85156</v>
      </c>
      <c r="C62" s="105" t="s">
        <v>71</v>
      </c>
      <c r="D62" s="36">
        <v>32000</v>
      </c>
      <c r="E62" s="36">
        <v>7499</v>
      </c>
      <c r="F62" s="36">
        <v>14998</v>
      </c>
    </row>
    <row r="63" spans="1:6" s="27" customFormat="1" ht="29.25" customHeight="1">
      <c r="A63" s="19">
        <v>852</v>
      </c>
      <c r="B63" s="15"/>
      <c r="C63" s="16" t="s">
        <v>72</v>
      </c>
      <c r="D63" s="13">
        <f>IF(SUM(D64,D65,D66,D67,D68,D69,D70,D71,D72,D73,D74,D75,D76)&gt;0,SUM(D64,D65,D66,D67,D68,D69,D70,D71,D72,D73,D74,D75,D76),"")</f>
        <v>7692176</v>
      </c>
      <c r="E63" s="13">
        <f>IF(SUM(E64,E65,E66,E67,E68,E69,E70,E71,E72,E73,E74,E75,E76)&gt;0,SUM(E64,E65,E66,E67,E68,E69,E70,E71,E72,E73,E74,E75,E76),"")</f>
        <v>1945758</v>
      </c>
      <c r="F63" s="13">
        <f>IF(SUM(F64,F65,F66,F67,F68,F69,F70,F71,F72,F73,F74,F75,F76)&gt;0,SUM(F64,F65,F66,F67,F68,F69,F70,F71,F72,F73,F74,F75,F76),"")</f>
        <v>4151886</v>
      </c>
    </row>
    <row r="64" spans="1:6" s="124" customFormat="1" ht="26.25" customHeight="1">
      <c r="A64" s="109"/>
      <c r="B64" s="116">
        <v>85201</v>
      </c>
      <c r="C64" s="112" t="s">
        <v>73</v>
      </c>
      <c r="D64" s="113">
        <v>1389600</v>
      </c>
      <c r="E64" s="113">
        <v>283921</v>
      </c>
      <c r="F64" s="113">
        <v>821757</v>
      </c>
    </row>
    <row r="65" spans="1:6" s="124" customFormat="1" ht="18.75" customHeight="1">
      <c r="A65" s="109"/>
      <c r="B65" s="116">
        <v>85202</v>
      </c>
      <c r="C65" s="112" t="s">
        <v>74</v>
      </c>
      <c r="D65" s="113">
        <v>1945000</v>
      </c>
      <c r="E65" s="113">
        <v>520975</v>
      </c>
      <c r="F65" s="113">
        <v>903049</v>
      </c>
    </row>
    <row r="66" spans="1:6" s="124" customFormat="1" ht="18" customHeight="1">
      <c r="A66" s="109"/>
      <c r="B66" s="116">
        <v>85203</v>
      </c>
      <c r="C66" s="112" t="s">
        <v>75</v>
      </c>
      <c r="D66" s="113">
        <v>252700</v>
      </c>
      <c r="E66" s="113">
        <v>172462</v>
      </c>
      <c r="F66" s="113">
        <v>252700</v>
      </c>
    </row>
    <row r="67" spans="1:6" s="124" customFormat="1" ht="18" customHeight="1">
      <c r="A67" s="109"/>
      <c r="B67" s="116">
        <v>85204</v>
      </c>
      <c r="C67" s="112" t="s">
        <v>76</v>
      </c>
      <c r="D67" s="113">
        <v>15760</v>
      </c>
      <c r="E67" s="113">
        <v>6306</v>
      </c>
      <c r="F67" s="113">
        <v>9454</v>
      </c>
    </row>
    <row r="68" spans="1:6" s="124" customFormat="1" ht="50.25" customHeight="1">
      <c r="A68" s="109"/>
      <c r="B68" s="110">
        <v>85213</v>
      </c>
      <c r="C68" s="112" t="s">
        <v>77</v>
      </c>
      <c r="D68" s="113">
        <v>111000</v>
      </c>
      <c r="E68" s="113">
        <v>29683</v>
      </c>
      <c r="F68" s="113">
        <v>51633</v>
      </c>
    </row>
    <row r="69" spans="1:6" s="131" customFormat="1" ht="28.5" customHeight="1">
      <c r="A69" s="127"/>
      <c r="B69" s="128">
        <v>85214</v>
      </c>
      <c r="C69" s="105" t="s">
        <v>78</v>
      </c>
      <c r="D69" s="130">
        <v>2396000</v>
      </c>
      <c r="E69" s="130">
        <v>532444</v>
      </c>
      <c r="F69" s="130">
        <v>1331112</v>
      </c>
    </row>
    <row r="70" spans="1:6" s="124" customFormat="1" ht="18" customHeight="1">
      <c r="A70" s="109"/>
      <c r="B70" s="116">
        <v>85215</v>
      </c>
      <c r="C70" s="112" t="s">
        <v>79</v>
      </c>
      <c r="D70" s="130"/>
      <c r="E70" s="130"/>
      <c r="F70" s="130"/>
    </row>
    <row r="71" spans="1:6" s="124" customFormat="1" ht="25.5" customHeight="1">
      <c r="A71" s="109"/>
      <c r="B71" s="110">
        <v>85216</v>
      </c>
      <c r="C71" s="112" t="s">
        <v>80</v>
      </c>
      <c r="D71" s="113">
        <v>679000</v>
      </c>
      <c r="E71" s="113">
        <v>199826</v>
      </c>
      <c r="F71" s="113">
        <v>279347</v>
      </c>
    </row>
    <row r="72" spans="1:6" s="124" customFormat="1" ht="17.25" customHeight="1">
      <c r="A72" s="109"/>
      <c r="B72" s="132">
        <v>85219</v>
      </c>
      <c r="C72" s="105" t="s">
        <v>81</v>
      </c>
      <c r="D72" s="36">
        <v>738000</v>
      </c>
      <c r="E72" s="36">
        <v>162773</v>
      </c>
      <c r="F72" s="36">
        <v>412452</v>
      </c>
    </row>
    <row r="73" spans="1:6" s="124" customFormat="1" ht="16.5" customHeight="1">
      <c r="A73" s="109"/>
      <c r="B73" s="110">
        <v>85226</v>
      </c>
      <c r="C73" s="105" t="s">
        <v>82</v>
      </c>
      <c r="D73" s="36">
        <v>13963</v>
      </c>
      <c r="E73" s="36">
        <v>3491</v>
      </c>
      <c r="F73" s="36">
        <v>6982</v>
      </c>
    </row>
    <row r="74" spans="1:6" s="124" customFormat="1" ht="25.5" customHeight="1">
      <c r="A74" s="109"/>
      <c r="B74" s="132">
        <v>85228</v>
      </c>
      <c r="C74" s="105" t="s">
        <v>83</v>
      </c>
      <c r="D74" s="36">
        <v>103000</v>
      </c>
      <c r="E74" s="36">
        <v>21838</v>
      </c>
      <c r="F74" s="36">
        <v>59322</v>
      </c>
    </row>
    <row r="75" spans="1:6" s="108" customFormat="1" ht="17.25" customHeight="1">
      <c r="A75" s="106"/>
      <c r="B75" s="34">
        <v>85231</v>
      </c>
      <c r="C75" s="112" t="s">
        <v>84</v>
      </c>
      <c r="D75" s="36">
        <v>40000</v>
      </c>
      <c r="E75" s="36">
        <v>10000</v>
      </c>
      <c r="F75" s="36">
        <v>20000</v>
      </c>
    </row>
    <row r="76" spans="1:6" s="124" customFormat="1" ht="15.75" customHeight="1" thickBot="1">
      <c r="A76" s="109"/>
      <c r="B76" s="116">
        <v>85295</v>
      </c>
      <c r="C76" s="112" t="s">
        <v>16</v>
      </c>
      <c r="D76" s="113">
        <v>8153</v>
      </c>
      <c r="E76" s="113">
        <v>2039</v>
      </c>
      <c r="F76" s="113">
        <v>4078</v>
      </c>
    </row>
    <row r="77" spans="1:6" s="26" customFormat="1" ht="36" customHeight="1">
      <c r="A77" s="30">
        <v>853</v>
      </c>
      <c r="B77" s="31"/>
      <c r="C77" s="32" t="s">
        <v>85</v>
      </c>
      <c r="D77" s="13">
        <f>IF(SUM(D78,D79)&gt;0,SUM(D78,D79),"")</f>
        <v>147000</v>
      </c>
      <c r="E77" s="13">
        <f>IF(SUM(E78,E79)&gt;0,SUM(E78,E79),"")</f>
        <v>35666</v>
      </c>
      <c r="F77" s="13">
        <f>IF(SUM(F78,F79)&gt;0,SUM(F78,F79),"")</f>
        <v>76176</v>
      </c>
    </row>
    <row r="78" spans="1:6" s="108" customFormat="1" ht="29.25" customHeight="1">
      <c r="A78" s="106"/>
      <c r="B78" s="123">
        <v>85321</v>
      </c>
      <c r="C78" s="105" t="s">
        <v>86</v>
      </c>
      <c r="D78" s="14">
        <v>147000</v>
      </c>
      <c r="E78" s="14">
        <v>35666</v>
      </c>
      <c r="F78" s="14">
        <v>76176</v>
      </c>
    </row>
    <row r="79" spans="1:6" s="108" customFormat="1" ht="16.5" customHeight="1" thickBot="1">
      <c r="A79" s="106"/>
      <c r="B79" s="120">
        <v>85395</v>
      </c>
      <c r="C79" s="112" t="s">
        <v>16</v>
      </c>
      <c r="D79" s="113"/>
      <c r="E79" s="113"/>
      <c r="F79" s="113"/>
    </row>
    <row r="80" spans="1:6" s="27" customFormat="1" ht="32.25" customHeight="1">
      <c r="A80" s="19">
        <v>854</v>
      </c>
      <c r="B80" s="15"/>
      <c r="C80" s="16" t="s">
        <v>87</v>
      </c>
      <c r="D80" s="13">
        <f>IF(SUM(D81,D82,D83,D84,D85)&gt;0,SUM(D81,D82,D83,D84,D85),"")</f>
        <v>20176</v>
      </c>
      <c r="E80" s="13">
        <f>IF(SUM(E81,E82,E83,E84,E85)&gt;0,SUM(E81,E82,E83,E84,E85),"")</f>
        <v>5044</v>
      </c>
      <c r="F80" s="13">
        <f>IF(SUM(F81,F82,F83,F84,F85)&gt;0,SUM(F81,F82,F83,F84,F85),"")</f>
        <v>10088</v>
      </c>
    </row>
    <row r="81" spans="1:6" s="97" customFormat="1" ht="15.75" customHeight="1">
      <c r="A81" s="20"/>
      <c r="B81" s="110">
        <v>85401</v>
      </c>
      <c r="C81" s="105" t="s">
        <v>88</v>
      </c>
      <c r="D81" s="36">
        <v>200</v>
      </c>
      <c r="E81" s="36">
        <v>50</v>
      </c>
      <c r="F81" s="36">
        <v>100</v>
      </c>
    </row>
    <row r="82" spans="1:6" s="81" customFormat="1" ht="26.25" customHeight="1">
      <c r="A82" s="99"/>
      <c r="B82" s="23">
        <v>85406</v>
      </c>
      <c r="C82" s="104" t="s">
        <v>89</v>
      </c>
      <c r="D82" s="36">
        <v>600</v>
      </c>
      <c r="E82" s="36">
        <v>150</v>
      </c>
      <c r="F82" s="36">
        <v>300</v>
      </c>
    </row>
    <row r="83" spans="1:6" s="124" customFormat="1" ht="15" customHeight="1">
      <c r="A83" s="109"/>
      <c r="B83" s="110">
        <v>85410</v>
      </c>
      <c r="C83" s="112" t="s">
        <v>90</v>
      </c>
      <c r="D83" s="113">
        <v>19376</v>
      </c>
      <c r="E83" s="113">
        <v>4844</v>
      </c>
      <c r="F83" s="113">
        <v>9688</v>
      </c>
    </row>
    <row r="84" spans="1:6" s="124" customFormat="1" ht="17.25" customHeight="1">
      <c r="A84" s="109"/>
      <c r="B84" s="132">
        <v>85415</v>
      </c>
      <c r="C84" s="105" t="s">
        <v>91</v>
      </c>
      <c r="D84" s="36"/>
      <c r="E84" s="36"/>
      <c r="F84" s="36"/>
    </row>
    <row r="85" spans="1:6" s="124" customFormat="1" ht="15.75" customHeight="1" thickBot="1">
      <c r="A85" s="109"/>
      <c r="B85" s="34">
        <v>85495</v>
      </c>
      <c r="C85" s="105" t="s">
        <v>16</v>
      </c>
      <c r="D85" s="36"/>
      <c r="E85" s="36"/>
      <c r="F85" s="36"/>
    </row>
    <row r="86" spans="1:6" s="27" customFormat="1" ht="33" customHeight="1">
      <c r="A86" s="19">
        <v>900</v>
      </c>
      <c r="B86" s="15"/>
      <c r="C86" s="16" t="s">
        <v>92</v>
      </c>
      <c r="D86" s="13">
        <f>IF(SUM(D87,D88,D89,D90,D91,D92)&gt;0,SUM(D87,D88,D89,D91,D90,D92),"")</f>
        <v>14262929</v>
      </c>
      <c r="E86" s="13">
        <f>IF(SUM(E87,E88,E89,E90,E91,E92)&gt;0,SUM(E87,E88,E89,E91,E90,E92),"")</f>
        <v>5112201</v>
      </c>
      <c r="F86" s="13">
        <f>IF(SUM(F87,F88,F89,F90,F91,F92)&gt;0,SUM(F87,F88,F89,F91,F90,F92),"")</f>
        <v>6617118</v>
      </c>
    </row>
    <row r="87" spans="1:6" s="124" customFormat="1" ht="25.5" customHeight="1">
      <c r="A87" s="109"/>
      <c r="B87" s="116">
        <v>90001</v>
      </c>
      <c r="C87" s="112" t="s">
        <v>93</v>
      </c>
      <c r="D87" s="113">
        <v>13004996</v>
      </c>
      <c r="E87" s="113">
        <v>4898332</v>
      </c>
      <c r="F87" s="113">
        <v>5788332</v>
      </c>
    </row>
    <row r="88" spans="1:6" s="124" customFormat="1" ht="15.75" customHeight="1">
      <c r="A88" s="109"/>
      <c r="B88" s="110">
        <v>90002</v>
      </c>
      <c r="C88" s="105" t="s">
        <v>94</v>
      </c>
      <c r="D88" s="36">
        <v>392480</v>
      </c>
      <c r="E88" s="36">
        <v>98120</v>
      </c>
      <c r="F88" s="36">
        <v>196240</v>
      </c>
    </row>
    <row r="89" spans="1:6" s="124" customFormat="1" ht="24" customHeight="1">
      <c r="A89" s="109"/>
      <c r="B89" s="116">
        <v>90004</v>
      </c>
      <c r="C89" s="112" t="s">
        <v>95</v>
      </c>
      <c r="D89" s="113">
        <v>362211</v>
      </c>
      <c r="E89" s="113">
        <v>90553</v>
      </c>
      <c r="F89" s="113">
        <v>181106</v>
      </c>
    </row>
    <row r="90" spans="1:6" s="124" customFormat="1" ht="15" customHeight="1">
      <c r="A90" s="109"/>
      <c r="B90" s="110">
        <v>90015</v>
      </c>
      <c r="C90" s="105" t="s">
        <v>96</v>
      </c>
      <c r="D90" s="36">
        <v>401048</v>
      </c>
      <c r="E90" s="36"/>
      <c r="F90" s="36">
        <v>401048</v>
      </c>
    </row>
    <row r="91" spans="1:6" s="108" customFormat="1" ht="39.75" customHeight="1">
      <c r="A91" s="106"/>
      <c r="B91" s="120">
        <v>90020</v>
      </c>
      <c r="C91" s="121" t="s">
        <v>97</v>
      </c>
      <c r="D91" s="113">
        <v>6410</v>
      </c>
      <c r="E91" s="113">
        <v>1250</v>
      </c>
      <c r="F91" s="113">
        <v>2500</v>
      </c>
    </row>
    <row r="92" spans="1:6" s="124" customFormat="1" ht="16.5" customHeight="1" thickBot="1">
      <c r="A92" s="109"/>
      <c r="B92" s="116">
        <v>90095</v>
      </c>
      <c r="C92" s="112" t="s">
        <v>16</v>
      </c>
      <c r="D92" s="113">
        <v>95784</v>
      </c>
      <c r="E92" s="113">
        <v>23946</v>
      </c>
      <c r="F92" s="113">
        <v>47892</v>
      </c>
    </row>
    <row r="93" spans="1:6" s="27" customFormat="1" ht="41.25" customHeight="1">
      <c r="A93" s="19">
        <v>921</v>
      </c>
      <c r="B93" s="15"/>
      <c r="C93" s="16" t="s">
        <v>98</v>
      </c>
      <c r="D93" s="13">
        <f>IF(SUM(D94,D95,D96,D97,D98,D99)&gt;0,SUM(D94,D95,D96,D97,D98,D99),"")</f>
        <v>49000</v>
      </c>
      <c r="E93" s="13">
        <f>IF(SUM(E94,E95,E96,E97,E98,E99)&gt;0,SUM(E94,E95,E96,E97,E98,E99),"")</f>
        <v>7500</v>
      </c>
      <c r="F93" s="13">
        <f>IF(SUM(F94,F95,F96,F97,F98,F99)&gt;0,SUM(F94,F95,F96,F97,F98,F99),"")</f>
        <v>34000</v>
      </c>
    </row>
    <row r="94" spans="1:6" s="124" customFormat="1" ht="23.25" customHeight="1">
      <c r="A94" s="109"/>
      <c r="B94" s="116">
        <v>92105</v>
      </c>
      <c r="C94" s="112" t="s">
        <v>99</v>
      </c>
      <c r="D94" s="113"/>
      <c r="E94" s="113"/>
      <c r="F94" s="113"/>
    </row>
    <row r="95" spans="1:6" s="124" customFormat="1" ht="14.25" customHeight="1">
      <c r="A95" s="109"/>
      <c r="B95" s="110">
        <v>92106</v>
      </c>
      <c r="C95" s="105" t="s">
        <v>100</v>
      </c>
      <c r="D95" s="36">
        <v>6000</v>
      </c>
      <c r="E95" s="36"/>
      <c r="F95" s="36">
        <v>6000</v>
      </c>
    </row>
    <row r="96" spans="1:6" s="124" customFormat="1" ht="24.75" customHeight="1">
      <c r="A96" s="109"/>
      <c r="B96" s="110">
        <v>92108</v>
      </c>
      <c r="C96" s="105" t="s">
        <v>101</v>
      </c>
      <c r="D96" s="36"/>
      <c r="E96" s="36"/>
      <c r="F96" s="36"/>
    </row>
    <row r="97" spans="1:6" s="124" customFormat="1" ht="16.5" customHeight="1">
      <c r="A97" s="109"/>
      <c r="B97" s="116">
        <v>92116</v>
      </c>
      <c r="C97" s="112" t="s">
        <v>102</v>
      </c>
      <c r="D97" s="113">
        <v>30000</v>
      </c>
      <c r="E97" s="113">
        <v>7500</v>
      </c>
      <c r="F97" s="113">
        <v>15000</v>
      </c>
    </row>
    <row r="98" spans="1:6" s="124" customFormat="1" ht="15.75" customHeight="1">
      <c r="A98" s="109"/>
      <c r="B98" s="110">
        <v>92118</v>
      </c>
      <c r="C98" s="112" t="s">
        <v>103</v>
      </c>
      <c r="D98" s="113">
        <v>13000</v>
      </c>
      <c r="E98" s="113"/>
      <c r="F98" s="113">
        <v>13000</v>
      </c>
    </row>
    <row r="99" spans="1:6" s="108" customFormat="1" ht="15.75" customHeight="1" thickBot="1">
      <c r="A99" s="106"/>
      <c r="B99" s="120">
        <v>92195</v>
      </c>
      <c r="C99" s="121" t="s">
        <v>16</v>
      </c>
      <c r="D99" s="113"/>
      <c r="E99" s="113"/>
      <c r="F99" s="113"/>
    </row>
    <row r="100" spans="1:6" s="138" customFormat="1" ht="30.75" customHeight="1" thickBot="1">
      <c r="A100" s="134">
        <v>926</v>
      </c>
      <c r="B100" s="135"/>
      <c r="C100" s="136" t="s">
        <v>104</v>
      </c>
      <c r="D100" s="38">
        <f>IF(SUM(D101)&gt;0,SUM(D101),"")</f>
        <v>944400</v>
      </c>
      <c r="E100" s="38">
        <f>IF(SUM(E101)&gt;0,SUM(E101),"")</f>
        <v>236100</v>
      </c>
      <c r="F100" s="38">
        <f>IF(SUM(F101)&gt;0,SUM(F101),"")</f>
        <v>472200</v>
      </c>
    </row>
    <row r="101" spans="1:6" s="81" customFormat="1" ht="17.25" customHeight="1" thickBot="1">
      <c r="A101" s="99"/>
      <c r="B101" s="100">
        <v>92695</v>
      </c>
      <c r="C101" s="101" t="s">
        <v>16</v>
      </c>
      <c r="D101" s="113">
        <v>944400</v>
      </c>
      <c r="E101" s="113">
        <v>236100</v>
      </c>
      <c r="F101" s="113">
        <v>472200</v>
      </c>
    </row>
    <row r="102" spans="1:6" s="44" customFormat="1" ht="33" customHeight="1" thickBot="1">
      <c r="A102" s="39"/>
      <c r="B102" s="40"/>
      <c r="C102" s="41" t="s">
        <v>105</v>
      </c>
      <c r="D102" s="43">
        <f>IF(SUM(D11,D13,D17,D20,D24,D31,D35,D38,D45,D51,D60,D63,D77,D80,D86,D93,D100)&gt;0,SUM(D11,D13,D17,D20,D24,D31,D35,D38,D45,D51,D60,D63,D77,D80,D86,D93,D100),"")</f>
        <v>134698441</v>
      </c>
      <c r="E102" s="43">
        <f>IF(SUM(E11,E13,E17,E20,E24,E31,E35,E38,E45,E51,E60,E63,E77,E80,E86,E93,E100)&gt;0,SUM(E11,E13,E17,E20,E24,E31,E35,E38,E45,E51,E60,E63,E77,E80,E86,E93,E100),"")</f>
        <v>34030522</v>
      </c>
      <c r="F102" s="43">
        <f>IF(SUM(F11,F13,F17,F20,F24,F31,F35,F38,F45,F51,F60,F63,F77,F80,F86,F93,F100)&gt;0,SUM(F11,F13,F17,F20,F24,F31,F35,F38,F45,F51,F60,F63,F77,F80,F86,F93,F100),"")</f>
        <v>72520414</v>
      </c>
    </row>
    <row r="103" spans="1:6" s="44" customFormat="1" ht="33" customHeight="1">
      <c r="A103" s="174"/>
      <c r="B103" s="174"/>
      <c r="C103" s="175"/>
      <c r="D103" s="177"/>
      <c r="E103" s="177"/>
      <c r="F103" s="177"/>
    </row>
    <row r="104" spans="1:6" ht="12.75">
      <c r="A104" s="26"/>
      <c r="B104" s="26"/>
      <c r="C104" s="27" t="s">
        <v>187</v>
      </c>
      <c r="D104" s="26"/>
      <c r="E104" s="26"/>
      <c r="F104" s="26"/>
    </row>
    <row r="105" spans="3:4" ht="12.75">
      <c r="C105" s="22" t="s">
        <v>189</v>
      </c>
      <c r="D105" s="22"/>
    </row>
    <row r="106" spans="3:4" ht="12.75">
      <c r="C106" s="22" t="s">
        <v>188</v>
      </c>
      <c r="D106" s="22"/>
    </row>
    <row r="107" ht="12.75">
      <c r="C107" s="22" t="s">
        <v>190</v>
      </c>
    </row>
    <row r="108" s="26" customFormat="1" ht="12.75"/>
    <row r="109" spans="5:6" s="25" customFormat="1" ht="13.5" customHeight="1">
      <c r="E109" s="191" t="s">
        <v>192</v>
      </c>
      <c r="F109" s="22"/>
    </row>
    <row r="110" spans="5:6" s="29" customFormat="1" ht="12.75">
      <c r="E110" s="191" t="s">
        <v>193</v>
      </c>
      <c r="F110" s="22"/>
    </row>
    <row r="111" spans="5:6" s="26" customFormat="1" ht="12.75">
      <c r="E111" s="191"/>
      <c r="F111" s="22"/>
    </row>
    <row r="112" spans="5:6" s="26" customFormat="1" ht="12.75">
      <c r="E112" s="191" t="s">
        <v>194</v>
      </c>
      <c r="F112" s="22"/>
    </row>
    <row r="113" s="26" customFormat="1" ht="12.75"/>
    <row r="114" s="25" customFormat="1" ht="30.75" customHeight="1"/>
    <row r="115" s="29" customFormat="1" ht="12.75"/>
    <row r="116" s="29" customFormat="1" ht="23.25" customHeight="1"/>
    <row r="117" s="26" customFormat="1" ht="38.25" customHeight="1"/>
    <row r="118" s="25" customFormat="1" ht="21.75" customHeight="1"/>
    <row r="119" s="26" customFormat="1" ht="15" customHeight="1"/>
    <row r="120" s="26" customFormat="1" ht="42" customHeight="1"/>
    <row r="121" s="26" customFormat="1" ht="40.5" customHeight="1"/>
    <row r="122" s="26" customFormat="1" ht="66.75" customHeight="1"/>
    <row r="123" s="26" customFormat="1" ht="36.75" customHeight="1"/>
    <row r="124" s="26" customFormat="1" ht="33" customHeight="1"/>
    <row r="125" s="26" customFormat="1" ht="51.75" customHeight="1"/>
    <row r="126" s="26" customFormat="1" ht="23.25" customHeight="1"/>
    <row r="127" s="26" customFormat="1" ht="18" customHeight="1"/>
    <row r="128" s="26" customFormat="1" ht="36.75" customHeight="1"/>
    <row r="129" s="26" customFormat="1" ht="40.5" customHeight="1"/>
    <row r="130" s="26" customFormat="1" ht="50.25" customHeight="1"/>
    <row r="131" s="27" customFormat="1" ht="32.25" customHeight="1"/>
    <row r="132" s="27" customFormat="1" ht="32.25" customHeight="1"/>
    <row r="133" s="27" customFormat="1" ht="22.5" customHeight="1"/>
    <row r="134" s="26" customFormat="1" ht="39.75" customHeight="1"/>
    <row r="135" s="26" customFormat="1" ht="13.5" customHeight="1"/>
    <row r="136" s="25" customFormat="1" ht="18" customHeight="1"/>
    <row r="137" s="26" customFormat="1" ht="93.75" customHeight="1"/>
    <row r="138" s="26" customFormat="1" ht="15" customHeight="1"/>
    <row r="139" s="25" customFormat="1" ht="21" customHeight="1"/>
    <row r="140" s="26" customFormat="1" ht="42" customHeight="1"/>
    <row r="141" s="25" customFormat="1" ht="21" customHeight="1"/>
    <row r="142" s="26" customFormat="1" ht="40.5" customHeight="1"/>
    <row r="143" s="26" customFormat="1" ht="39" customHeight="1"/>
    <row r="144" s="27" customFormat="1" ht="33" customHeight="1"/>
    <row r="145" s="25" customFormat="1" ht="32.25" customHeight="1"/>
    <row r="146" s="26" customFormat="1" ht="63.75" customHeight="1"/>
    <row r="147" s="26" customFormat="1" ht="39" customHeight="1"/>
    <row r="148" s="26" customFormat="1" ht="40.5" customHeight="1"/>
    <row r="149" s="26" customFormat="1" ht="40.5" customHeight="1"/>
    <row r="150" s="26" customFormat="1" ht="57.75" customHeight="1"/>
    <row r="151" s="26" customFormat="1" ht="57.75" customHeight="1"/>
    <row r="152" s="25" customFormat="1" ht="21" customHeight="1"/>
    <row r="153" s="26" customFormat="1" ht="12.75"/>
    <row r="154" s="26" customFormat="1" ht="67.5" customHeight="1"/>
    <row r="155" s="26" customFormat="1" ht="67.5" customHeight="1"/>
    <row r="156" s="25" customFormat="1" ht="35.25" customHeight="1"/>
    <row r="157" s="26" customFormat="1" ht="54.75" customHeight="1"/>
    <row r="158" s="26" customFormat="1" ht="54.75" customHeight="1"/>
    <row r="159" s="25" customFormat="1" ht="26.25" customHeight="1"/>
    <row r="160" s="26" customFormat="1" ht="12.75"/>
    <row r="161" s="26" customFormat="1" ht="66.75" customHeight="1"/>
    <row r="162" s="26" customFormat="1" ht="45.75" customHeight="1"/>
    <row r="163" s="26" customFormat="1" ht="16.5" customHeight="1"/>
    <row r="164" s="25" customFormat="1" ht="26.25" customHeight="1"/>
    <row r="165" s="26" customFormat="1" ht="25.5" customHeight="1"/>
    <row r="166" s="26" customFormat="1" ht="93" customHeight="1"/>
    <row r="167" s="26" customFormat="1" ht="52.5" customHeight="1"/>
    <row r="168" s="27" customFormat="1" ht="41.25" customHeight="1"/>
    <row r="169" s="25" customFormat="1" ht="20.25" customHeight="1"/>
    <row r="170" s="37" customFormat="1" ht="12.75"/>
    <row r="171" s="25" customFormat="1" ht="21" customHeight="1"/>
    <row r="172" s="26" customFormat="1" ht="12.75"/>
    <row r="173" s="26" customFormat="1" ht="64.5" customHeight="1"/>
    <row r="174" s="26" customFormat="1" ht="17.25" customHeight="1"/>
    <row r="175" s="26" customFormat="1" ht="18" customHeight="1"/>
    <row r="176" s="25" customFormat="1" ht="37.5" customHeight="1"/>
    <row r="177" s="26" customFormat="1" ht="43.5" customHeight="1"/>
    <row r="178" s="25" customFormat="1" ht="16.5" customHeight="1"/>
    <row r="179" s="26" customFormat="1" ht="38.25" customHeight="1"/>
    <row r="180" s="26" customFormat="1" ht="56.25" customHeight="1"/>
    <row r="181" s="25" customFormat="1" ht="16.5" customHeight="1"/>
    <row r="182" s="26" customFormat="1" ht="12.75"/>
    <row r="183" s="26" customFormat="1" ht="68.25" customHeight="1"/>
    <row r="184" s="26" customFormat="1" ht="26.25" customHeight="1"/>
    <row r="185" s="26" customFormat="1" ht="52.5" customHeight="1"/>
    <row r="186" s="26" customFormat="1" ht="30.75" customHeight="1"/>
    <row r="187" s="26" customFormat="1" ht="40.5" customHeight="1"/>
    <row r="188" s="26" customFormat="1" ht="69.75" customHeight="1"/>
    <row r="189" s="26" customFormat="1" ht="69.75" customHeight="1"/>
    <row r="190" s="44" customFormat="1" ht="33" customHeight="1"/>
    <row r="192" s="26" customFormat="1" ht="12.75"/>
  </sheetData>
  <printOptions/>
  <pageMargins left="0.75" right="0.75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33.00390625" style="0" customWidth="1"/>
    <col min="4" max="4" width="12.75390625" style="0" customWidth="1"/>
    <col min="5" max="5" width="14.00390625" style="0" customWidth="1"/>
    <col min="6" max="6" width="12.75390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5" ht="12.75">
      <c r="A1" s="1"/>
      <c r="B1" s="1"/>
      <c r="C1" s="1"/>
      <c r="D1" s="1"/>
      <c r="E1" s="1" t="s">
        <v>7</v>
      </c>
    </row>
    <row r="2" spans="1:5" ht="12.75">
      <c r="A2" s="1"/>
      <c r="B2" s="1"/>
      <c r="C2" s="1"/>
      <c r="D2" s="1"/>
      <c r="E2" s="1" t="s">
        <v>197</v>
      </c>
    </row>
    <row r="3" spans="1:5" ht="12.75">
      <c r="A3" s="1"/>
      <c r="B3" s="1"/>
      <c r="C3" s="1"/>
      <c r="D3" s="1"/>
      <c r="E3" s="1" t="s">
        <v>8</v>
      </c>
    </row>
    <row r="4" spans="1:5" ht="12.75">
      <c r="A4" s="1"/>
      <c r="B4" s="1"/>
      <c r="C4" s="1"/>
      <c r="D4" s="1"/>
      <c r="E4" s="1" t="s">
        <v>212</v>
      </c>
    </row>
    <row r="5" spans="1:6" ht="12.75">
      <c r="A5" s="1"/>
      <c r="B5" s="1"/>
      <c r="C5" s="1"/>
      <c r="D5" s="1"/>
      <c r="E5" s="1"/>
      <c r="F5" s="1"/>
    </row>
    <row r="6" spans="1:6" ht="20.25">
      <c r="A6" s="2"/>
      <c r="B6" s="47" t="s">
        <v>214</v>
      </c>
      <c r="C6" s="47"/>
      <c r="D6" s="3"/>
      <c r="E6" s="3"/>
      <c r="F6" s="3"/>
    </row>
    <row r="7" spans="1:6" ht="12.75">
      <c r="A7" s="1"/>
      <c r="B7" s="1"/>
      <c r="C7" s="1"/>
      <c r="D7" s="5"/>
      <c r="E7" s="5"/>
      <c r="F7" s="5"/>
    </row>
    <row r="8" spans="1:3" ht="13.5" thickBot="1">
      <c r="A8" s="1"/>
      <c r="B8" s="1"/>
      <c r="C8" s="1"/>
    </row>
    <row r="9" spans="1:6" ht="48" thickBot="1">
      <c r="A9" s="140" t="s">
        <v>9</v>
      </c>
      <c r="B9" s="141" t="s">
        <v>10</v>
      </c>
      <c r="C9" s="142" t="s">
        <v>11</v>
      </c>
      <c r="D9" s="139" t="s">
        <v>13</v>
      </c>
      <c r="E9" s="139" t="s">
        <v>213</v>
      </c>
      <c r="F9" s="139" t="s">
        <v>215</v>
      </c>
    </row>
    <row r="10" spans="1:6" ht="13.5" thickBot="1">
      <c r="A10" s="6">
        <v>1</v>
      </c>
      <c r="B10" s="7">
        <v>2</v>
      </c>
      <c r="C10" s="8">
        <v>3</v>
      </c>
      <c r="D10" s="10">
        <v>6</v>
      </c>
      <c r="E10" s="10"/>
      <c r="F10" s="10">
        <v>8</v>
      </c>
    </row>
    <row r="11" spans="1:6" ht="15">
      <c r="A11" s="11" t="s">
        <v>17</v>
      </c>
      <c r="B11" s="15"/>
      <c r="C11" s="16" t="s">
        <v>18</v>
      </c>
      <c r="D11" s="18">
        <f>IF(SUM(D12)&gt;0,SUM(D12),"")</f>
        <v>1000</v>
      </c>
      <c r="E11" s="18">
        <f>IF(SUM(E12)&gt;0,SUM(E12),"")</f>
        <v>280</v>
      </c>
      <c r="F11" s="18">
        <f>IF(SUM(F12)&gt;0,SUM(F12),"")</f>
        <v>430</v>
      </c>
    </row>
    <row r="12" spans="1:6" ht="13.5" thickBot="1">
      <c r="A12" s="109"/>
      <c r="B12" s="111" t="s">
        <v>19</v>
      </c>
      <c r="C12" s="112" t="s">
        <v>16</v>
      </c>
      <c r="D12" s="113">
        <v>1000</v>
      </c>
      <c r="E12" s="113">
        <v>280</v>
      </c>
      <c r="F12" s="113">
        <v>430</v>
      </c>
    </row>
    <row r="13" spans="1:6" ht="15">
      <c r="A13" s="19">
        <v>600</v>
      </c>
      <c r="B13" s="15"/>
      <c r="C13" s="16" t="s">
        <v>20</v>
      </c>
      <c r="D13" s="13">
        <f>IF(SUM(D14,D15,D16)&gt;0,SUM(D14,D15,D16),"")</f>
        <v>1587500</v>
      </c>
      <c r="E13" s="13">
        <f>IF(SUM(E14,E15,E16)&gt;0,SUM(E14,E15,E16),"")</f>
        <v>1025375</v>
      </c>
      <c r="F13" s="13">
        <f>IF(SUM(F14,F15,F16)&gt;0,SUM(F14,F15,F16),"")</f>
        <v>1422250</v>
      </c>
    </row>
    <row r="14" spans="1:6" ht="14.25">
      <c r="A14" s="115"/>
      <c r="B14" s="34">
        <v>60011</v>
      </c>
      <c r="C14" s="105" t="s">
        <v>21</v>
      </c>
      <c r="D14" s="113"/>
      <c r="E14" s="113"/>
      <c r="F14" s="113"/>
    </row>
    <row r="15" spans="1:6" ht="25.5">
      <c r="A15" s="109"/>
      <c r="B15" s="110">
        <v>60015</v>
      </c>
      <c r="C15" s="112" t="s">
        <v>115</v>
      </c>
      <c r="D15" s="113">
        <v>1257000</v>
      </c>
      <c r="E15" s="113">
        <v>942750</v>
      </c>
      <c r="F15" s="113">
        <v>1257000</v>
      </c>
    </row>
    <row r="16" spans="1:6" ht="13.5" thickBot="1">
      <c r="A16" s="109"/>
      <c r="B16" s="117">
        <v>60016</v>
      </c>
      <c r="C16" s="105" t="s">
        <v>23</v>
      </c>
      <c r="D16" s="36">
        <v>330500</v>
      </c>
      <c r="E16" s="36">
        <v>82625</v>
      </c>
      <c r="F16" s="36">
        <v>165250</v>
      </c>
    </row>
    <row r="17" spans="1:6" ht="15">
      <c r="A17" s="19">
        <v>700</v>
      </c>
      <c r="B17" s="12"/>
      <c r="C17" s="16" t="s">
        <v>24</v>
      </c>
      <c r="D17" s="13">
        <f>IF(SUM(D18,D19)&gt;0,SUM(D18,D19),"")</f>
        <v>2071229</v>
      </c>
      <c r="E17" s="13">
        <f>IF(SUM(E18,E19)&gt;0,SUM(E18,E19),"")</f>
        <v>689893</v>
      </c>
      <c r="F17" s="13">
        <f>IF(SUM(F18,F19)&gt;0,SUM(F18,F19),"")</f>
        <v>691442</v>
      </c>
    </row>
    <row r="18" spans="1:6" ht="25.5">
      <c r="A18" s="109"/>
      <c r="B18" s="116">
        <v>70005</v>
      </c>
      <c r="C18" s="112" t="s">
        <v>25</v>
      </c>
      <c r="D18" s="113">
        <v>2071229</v>
      </c>
      <c r="E18" s="113">
        <v>689893</v>
      </c>
      <c r="F18" s="113">
        <v>691442</v>
      </c>
    </row>
    <row r="19" spans="1:6" ht="13.5" thickBot="1">
      <c r="A19" s="109"/>
      <c r="B19" s="116">
        <v>70095</v>
      </c>
      <c r="C19" s="112" t="s">
        <v>16</v>
      </c>
      <c r="D19" s="113"/>
      <c r="E19" s="113"/>
      <c r="F19" s="113"/>
    </row>
    <row r="20" spans="1:6" ht="15">
      <c r="A20" s="19">
        <v>710</v>
      </c>
      <c r="B20" s="15"/>
      <c r="C20" s="16" t="s">
        <v>26</v>
      </c>
      <c r="D20" s="13">
        <f>IF(SUM(D21,D22,D23)&gt;0,SUM(D21,D22,D23),"")</f>
        <v>215386</v>
      </c>
      <c r="E20" s="13">
        <f>IF(SUM(E21,E22,E23)&gt;0,SUM(E21,E22,E23),"")</f>
        <v>25352</v>
      </c>
      <c r="F20" s="13">
        <f>IF(SUM(F21,F22,F23)&gt;0,SUM(F21,F22,F23),"")</f>
        <v>120682</v>
      </c>
    </row>
    <row r="21" spans="1:6" ht="12.75">
      <c r="A21" s="109"/>
      <c r="B21" s="34">
        <v>71013</v>
      </c>
      <c r="C21" s="105" t="s">
        <v>27</v>
      </c>
      <c r="D21" s="36">
        <v>40000</v>
      </c>
      <c r="E21" s="36">
        <v>10000</v>
      </c>
      <c r="F21" s="36">
        <v>20000</v>
      </c>
    </row>
    <row r="22" spans="1:6" ht="25.5">
      <c r="A22" s="109"/>
      <c r="B22" s="116">
        <v>71014</v>
      </c>
      <c r="C22" s="112" t="s">
        <v>28</v>
      </c>
      <c r="D22" s="113">
        <v>10000</v>
      </c>
      <c r="E22" s="113">
        <v>-19500</v>
      </c>
      <c r="F22" s="113">
        <v>5000</v>
      </c>
    </row>
    <row r="23" spans="1:6" ht="13.5" thickBot="1">
      <c r="A23" s="109"/>
      <c r="B23" s="116">
        <v>71015</v>
      </c>
      <c r="C23" s="112" t="s">
        <v>29</v>
      </c>
      <c r="D23" s="113">
        <v>165386</v>
      </c>
      <c r="E23" s="113">
        <v>34852</v>
      </c>
      <c r="F23" s="113">
        <v>95682</v>
      </c>
    </row>
    <row r="24" spans="1:6" ht="15">
      <c r="A24" s="19">
        <v>750</v>
      </c>
      <c r="B24" s="15"/>
      <c r="C24" s="16" t="s">
        <v>30</v>
      </c>
      <c r="D24" s="13">
        <f>IF(SUM(D25,D26,D27,D28,D29,D30)&gt;0,SUM(D25,D26,D27,D28,D29,D30),"")</f>
        <v>1878864</v>
      </c>
      <c r="E24" s="13">
        <f>IF(SUM(E25,E26,E27,E28,E29,E30)&gt;0,SUM(E25,E26,E27,E28,E29,E30),"")</f>
        <v>477429</v>
      </c>
      <c r="F24" s="13">
        <f>IF(SUM(F25,F26,F27,F28,F29,F30)&gt;0,SUM(F25,F26,F27,F28,F29,F30),"")</f>
        <v>930009</v>
      </c>
    </row>
    <row r="25" spans="1:6" ht="12.75">
      <c r="A25" s="109"/>
      <c r="B25" s="116">
        <v>75011</v>
      </c>
      <c r="C25" s="112" t="s">
        <v>31</v>
      </c>
      <c r="D25" s="113">
        <v>656000</v>
      </c>
      <c r="E25" s="113">
        <v>155367</v>
      </c>
      <c r="F25" s="113">
        <v>345266</v>
      </c>
    </row>
    <row r="26" spans="1:6" ht="12.75">
      <c r="A26" s="109"/>
      <c r="B26" s="110">
        <v>75020</v>
      </c>
      <c r="C26" s="105" t="s">
        <v>32</v>
      </c>
      <c r="D26" s="36">
        <v>941328</v>
      </c>
      <c r="E26" s="36">
        <v>247884</v>
      </c>
      <c r="F26" s="36">
        <v>445561</v>
      </c>
    </row>
    <row r="27" spans="1:6" ht="25.5">
      <c r="A27" s="109"/>
      <c r="B27" s="116">
        <v>75023</v>
      </c>
      <c r="C27" s="112" t="s">
        <v>33</v>
      </c>
      <c r="D27" s="113">
        <v>258536</v>
      </c>
      <c r="E27" s="113">
        <v>65178</v>
      </c>
      <c r="F27" s="113">
        <v>128182</v>
      </c>
    </row>
    <row r="28" spans="1:6" ht="12.75">
      <c r="A28" s="109"/>
      <c r="B28" s="110">
        <v>75045</v>
      </c>
      <c r="C28" s="105" t="s">
        <v>34</v>
      </c>
      <c r="D28" s="36">
        <v>23000</v>
      </c>
      <c r="E28" s="36">
        <v>9000</v>
      </c>
      <c r="F28" s="36">
        <v>11000</v>
      </c>
    </row>
    <row r="29" spans="1:6" ht="25.5">
      <c r="A29" s="109"/>
      <c r="B29" s="116">
        <v>75054</v>
      </c>
      <c r="C29" s="112" t="s">
        <v>35</v>
      </c>
      <c r="D29" s="113"/>
      <c r="E29" s="113"/>
      <c r="F29" s="113"/>
    </row>
    <row r="30" spans="1:6" ht="13.5" thickBot="1">
      <c r="A30" s="109"/>
      <c r="B30" s="116">
        <v>75095</v>
      </c>
      <c r="C30" s="112" t="s">
        <v>16</v>
      </c>
      <c r="D30" s="113"/>
      <c r="E30" s="113"/>
      <c r="F30" s="113"/>
    </row>
    <row r="31" spans="1:6" ht="56.25" customHeight="1" thickBot="1">
      <c r="A31" s="19">
        <v>751</v>
      </c>
      <c r="B31" s="15"/>
      <c r="C31" s="16" t="s">
        <v>36</v>
      </c>
      <c r="D31" s="13">
        <f>IF(SUM(D32,D33,D34)&gt;0,SUM(D32,D33,D34),"")</f>
        <v>33735</v>
      </c>
      <c r="E31" s="13">
        <f>IF(SUM(E32,E33,E34)&gt;0,SUM(E32,E33,E34),"")</f>
        <v>27831</v>
      </c>
      <c r="F31" s="13">
        <f>IF(SUM(F32,F33,F34)&gt;0,SUM(F32,F33,F34),"")</f>
        <v>29796</v>
      </c>
    </row>
    <row r="32" spans="1:6" ht="25.5">
      <c r="A32" s="109"/>
      <c r="B32" s="116">
        <v>75101</v>
      </c>
      <c r="C32" s="112" t="s">
        <v>37</v>
      </c>
      <c r="D32" s="119">
        <v>7869</v>
      </c>
      <c r="E32" s="119">
        <v>1965</v>
      </c>
      <c r="F32" s="119">
        <v>3930</v>
      </c>
    </row>
    <row r="33" spans="1:6" ht="14.25">
      <c r="A33" s="106"/>
      <c r="B33" s="123">
        <v>75108</v>
      </c>
      <c r="C33" s="121" t="s">
        <v>38</v>
      </c>
      <c r="D33" s="14"/>
      <c r="E33" s="14"/>
      <c r="F33" s="14"/>
    </row>
    <row r="34" spans="1:6" ht="15" thickBot="1">
      <c r="A34" s="109"/>
      <c r="B34" s="116">
        <v>75113</v>
      </c>
      <c r="C34" s="112" t="s">
        <v>198</v>
      </c>
      <c r="D34" s="14">
        <v>25866</v>
      </c>
      <c r="E34" s="14">
        <v>25866</v>
      </c>
      <c r="F34" s="14">
        <v>25866</v>
      </c>
    </row>
    <row r="35" spans="1:6" ht="30">
      <c r="A35" s="19">
        <v>754</v>
      </c>
      <c r="B35" s="15"/>
      <c r="C35" s="16" t="s">
        <v>40</v>
      </c>
      <c r="D35" s="13">
        <f>IF(SUM(D36,D37)&gt;0,SUM(D36,D37),"")</f>
        <v>4125000</v>
      </c>
      <c r="E35" s="13">
        <f>IF(SUM(E36,E37)&gt;0,SUM(E36,E37),"")</f>
        <v>840216</v>
      </c>
      <c r="F35" s="13">
        <f>IF(SUM(F36,F37)&gt;0,SUM(F36,F37),"")</f>
        <v>2344566</v>
      </c>
    </row>
    <row r="36" spans="1:6" ht="25.5">
      <c r="A36" s="109"/>
      <c r="B36" s="110">
        <v>75411</v>
      </c>
      <c r="C36" s="112" t="s">
        <v>41</v>
      </c>
      <c r="D36" s="36">
        <v>4115000</v>
      </c>
      <c r="E36" s="36">
        <v>837716</v>
      </c>
      <c r="F36" s="36">
        <v>2339566</v>
      </c>
    </row>
    <row r="37" spans="1:6" ht="13.5" thickBot="1">
      <c r="A37" s="109"/>
      <c r="B37" s="34">
        <v>75416</v>
      </c>
      <c r="C37" s="105" t="s">
        <v>42</v>
      </c>
      <c r="D37" s="36">
        <v>10000</v>
      </c>
      <c r="E37" s="36">
        <v>2500</v>
      </c>
      <c r="F37" s="36">
        <v>5000</v>
      </c>
    </row>
    <row r="38" spans="1:6" ht="90">
      <c r="A38" s="185">
        <v>756</v>
      </c>
      <c r="B38" s="186"/>
      <c r="C38" s="187" t="s">
        <v>43</v>
      </c>
      <c r="D38" s="188">
        <f>IF(SUM(D39,D40,D41,D42,D43,D44)&gt;0,SUM(D39,D40,D41,D42,D43,D44),"")</f>
        <v>43876244</v>
      </c>
      <c r="E38" s="188">
        <f>IF(SUM(E39,E40,E41,E42,E43,E44)&gt;0,SUM(E39,E40,E41,E42,E43,E44),"")</f>
        <v>11500671</v>
      </c>
      <c r="F38" s="188">
        <f>IF(SUM(F39,F40,F41,F42,F43,F44)&gt;0,SUM(F39,F40,F41,F42,F43,F44),"")</f>
        <v>21938121</v>
      </c>
    </row>
    <row r="39" spans="1:6" ht="25.5">
      <c r="A39" s="109"/>
      <c r="B39" s="116">
        <v>75601</v>
      </c>
      <c r="C39" s="112" t="s">
        <v>44</v>
      </c>
      <c r="D39" s="113">
        <v>555000</v>
      </c>
      <c r="E39" s="113">
        <v>138750</v>
      </c>
      <c r="F39" s="113">
        <v>277500</v>
      </c>
    </row>
    <row r="40" spans="1:6" ht="63.75">
      <c r="A40" s="109"/>
      <c r="B40" s="110">
        <v>75615</v>
      </c>
      <c r="C40" s="112" t="s">
        <v>45</v>
      </c>
      <c r="D40" s="113">
        <v>17745280</v>
      </c>
      <c r="E40" s="113">
        <v>4436320</v>
      </c>
      <c r="F40" s="113">
        <v>8872640</v>
      </c>
    </row>
    <row r="41" spans="1:6" ht="38.25">
      <c r="A41" s="109"/>
      <c r="B41" s="34">
        <v>75618</v>
      </c>
      <c r="C41" s="105" t="s">
        <v>46</v>
      </c>
      <c r="D41" s="36">
        <v>1705000</v>
      </c>
      <c r="E41" s="36">
        <v>426250</v>
      </c>
      <c r="F41" s="36">
        <v>852500</v>
      </c>
    </row>
    <row r="42" spans="1:6" ht="12.75">
      <c r="A42" s="109"/>
      <c r="B42" s="116">
        <v>75619</v>
      </c>
      <c r="C42" s="112" t="s">
        <v>47</v>
      </c>
      <c r="D42" s="113">
        <v>200000</v>
      </c>
      <c r="E42" s="113">
        <v>50000</v>
      </c>
      <c r="F42" s="113">
        <v>100000</v>
      </c>
    </row>
    <row r="43" spans="1:6" ht="38.25">
      <c r="A43" s="109"/>
      <c r="B43" s="116">
        <v>75621</v>
      </c>
      <c r="C43" s="112" t="s">
        <v>48</v>
      </c>
      <c r="D43" s="113">
        <v>19198637</v>
      </c>
      <c r="E43" s="113">
        <v>5178525</v>
      </c>
      <c r="F43" s="113">
        <v>9599318</v>
      </c>
    </row>
    <row r="44" spans="1:6" ht="39" thickBot="1">
      <c r="A44" s="109"/>
      <c r="B44" s="116">
        <v>75622</v>
      </c>
      <c r="C44" s="112" t="s">
        <v>49</v>
      </c>
      <c r="D44" s="113">
        <v>4472327</v>
      </c>
      <c r="E44" s="113">
        <v>1270826</v>
      </c>
      <c r="F44" s="113">
        <v>2236163</v>
      </c>
    </row>
    <row r="45" spans="1:6" ht="15">
      <c r="A45" s="19">
        <v>758</v>
      </c>
      <c r="B45" s="15"/>
      <c r="C45" s="16" t="s">
        <v>50</v>
      </c>
      <c r="D45" s="13">
        <f>IF(SUM(D46,D47,D48,D49,D50,D51)&gt;0,SUM(D46,D47,D48,D49,D50,D51),"")</f>
        <v>57699784</v>
      </c>
      <c r="E45" s="13">
        <f>IF(SUM(E46,E47,E48,E49,E50,E51)&gt;0,SUM(E46,E47,E48,E49,E50,E51),"")</f>
        <v>12057707</v>
      </c>
      <c r="F45" s="13">
        <f>IF(SUM(F46,F47,F48,F49,F50,F51)&gt;0,SUM(F46,F47,F48,F49,F50,F51),"")</f>
        <v>33584372</v>
      </c>
    </row>
    <row r="46" spans="1:6" ht="38.25">
      <c r="A46" s="109"/>
      <c r="B46" s="116">
        <v>75801</v>
      </c>
      <c r="C46" s="112" t="s">
        <v>51</v>
      </c>
      <c r="D46" s="113">
        <v>52876096</v>
      </c>
      <c r="E46" s="113">
        <v>10846378</v>
      </c>
      <c r="F46" s="113">
        <v>31183339</v>
      </c>
    </row>
    <row r="47" spans="1:6" ht="25.5">
      <c r="A47" s="109"/>
      <c r="B47" s="116">
        <v>75802</v>
      </c>
      <c r="C47" s="112" t="s">
        <v>199</v>
      </c>
      <c r="D47" s="113">
        <v>64885</v>
      </c>
      <c r="E47" s="113">
        <v>21629</v>
      </c>
      <c r="F47" s="113">
        <v>21629</v>
      </c>
    </row>
    <row r="48" spans="1:6" ht="25.5">
      <c r="A48" s="109"/>
      <c r="B48" s="116">
        <v>75803</v>
      </c>
      <c r="C48" s="112" t="s">
        <v>53</v>
      </c>
      <c r="D48" s="113">
        <v>567078</v>
      </c>
      <c r="E48" s="113">
        <v>141769</v>
      </c>
      <c r="F48" s="113">
        <v>283540</v>
      </c>
    </row>
    <row r="49" spans="1:6" ht="25.5">
      <c r="A49" s="106"/>
      <c r="B49" s="120">
        <v>75807</v>
      </c>
      <c r="C49" s="121" t="s">
        <v>56</v>
      </c>
      <c r="D49" s="113">
        <v>4096278</v>
      </c>
      <c r="E49" s="113">
        <v>1024069</v>
      </c>
      <c r="F49" s="113">
        <v>2048140</v>
      </c>
    </row>
    <row r="50" spans="1:6" ht="12.75">
      <c r="A50" s="109"/>
      <c r="B50" s="116">
        <v>75814</v>
      </c>
      <c r="C50" s="112" t="s">
        <v>57</v>
      </c>
      <c r="D50" s="113"/>
      <c r="E50" s="113"/>
      <c r="F50" s="113"/>
    </row>
    <row r="51" spans="1:6" ht="26.25" thickBot="1">
      <c r="A51" s="106"/>
      <c r="B51" s="123">
        <v>75832</v>
      </c>
      <c r="C51" s="121" t="s">
        <v>58</v>
      </c>
      <c r="D51" s="113">
        <v>95447</v>
      </c>
      <c r="E51" s="113">
        <v>23862</v>
      </c>
      <c r="F51" s="113">
        <v>47724</v>
      </c>
    </row>
    <row r="52" spans="1:6" ht="15">
      <c r="A52" s="19">
        <v>801</v>
      </c>
      <c r="B52" s="15"/>
      <c r="C52" s="16" t="s">
        <v>59</v>
      </c>
      <c r="D52" s="13">
        <f>IF(SUM(D53,D54,D55,D56,D57,D58,D59,D60)&gt;0,SUM(D53,D54,D55,D56,D57,D58,D59,D60),"")</f>
        <v>272590</v>
      </c>
      <c r="E52" s="13">
        <f>IF(SUM(E53,E54,E55,E56,E57,E58,E59,E60)&gt;0,SUM(E53,E54,E55,E56,E57,E58,E59,E60),"")</f>
        <v>76103</v>
      </c>
      <c r="F52" s="13">
        <f>IF(SUM(F53,F54,F55,F56,F57,F58,F59,F60)&gt;0,SUM(F53,F54,F55,F56,F57,F58,F59,F60),"")</f>
        <v>120383</v>
      </c>
    </row>
    <row r="53" spans="1:6" ht="14.25">
      <c r="A53" s="115"/>
      <c r="B53" s="34">
        <v>80101</v>
      </c>
      <c r="C53" s="105" t="s">
        <v>2</v>
      </c>
      <c r="D53" s="14">
        <v>52209</v>
      </c>
      <c r="E53" s="14">
        <v>13786</v>
      </c>
      <c r="F53" s="14">
        <v>24637</v>
      </c>
    </row>
    <row r="54" spans="1:6" ht="12.75">
      <c r="A54" s="109"/>
      <c r="B54" s="116">
        <v>80102</v>
      </c>
      <c r="C54" s="125" t="s">
        <v>61</v>
      </c>
      <c r="D54" s="113">
        <v>1700</v>
      </c>
      <c r="E54" s="113">
        <v>425</v>
      </c>
      <c r="F54" s="113">
        <v>850</v>
      </c>
    </row>
    <row r="55" spans="1:6" ht="12.75">
      <c r="A55" s="106"/>
      <c r="B55" s="123">
        <v>80104</v>
      </c>
      <c r="C55" s="121" t="s">
        <v>62</v>
      </c>
      <c r="D55" s="113">
        <v>1000</v>
      </c>
      <c r="E55" s="113">
        <v>250</v>
      </c>
      <c r="F55" s="113">
        <v>500</v>
      </c>
    </row>
    <row r="56" spans="1:6" ht="12.75">
      <c r="A56" s="109"/>
      <c r="B56" s="116">
        <v>80110</v>
      </c>
      <c r="C56" s="112" t="s">
        <v>64</v>
      </c>
      <c r="D56" s="113">
        <v>54170</v>
      </c>
      <c r="E56" s="113">
        <v>13543</v>
      </c>
      <c r="F56" s="113">
        <v>27086</v>
      </c>
    </row>
    <row r="57" spans="1:6" ht="12.75">
      <c r="A57" s="109"/>
      <c r="B57" s="110">
        <v>80120</v>
      </c>
      <c r="C57" s="112" t="s">
        <v>65</v>
      </c>
      <c r="D57" s="113">
        <v>47373</v>
      </c>
      <c r="E57" s="113">
        <v>11843</v>
      </c>
      <c r="F57" s="113">
        <v>23686</v>
      </c>
    </row>
    <row r="58" spans="1:6" ht="12.75">
      <c r="A58" s="106"/>
      <c r="B58" s="120">
        <v>80123</v>
      </c>
      <c r="C58" s="121" t="s">
        <v>66</v>
      </c>
      <c r="D58" s="113">
        <v>6212</v>
      </c>
      <c r="E58" s="113">
        <v>1553</v>
      </c>
      <c r="F58" s="113">
        <v>3106</v>
      </c>
    </row>
    <row r="59" spans="1:6" ht="12.75">
      <c r="A59" s="109"/>
      <c r="B59" s="116">
        <v>80130</v>
      </c>
      <c r="C59" s="112" t="s">
        <v>67</v>
      </c>
      <c r="D59" s="113">
        <v>95666</v>
      </c>
      <c r="E59" s="113">
        <v>31138</v>
      </c>
      <c r="F59" s="113">
        <v>33388</v>
      </c>
    </row>
    <row r="60" spans="1:6" ht="39" thickBot="1">
      <c r="A60" s="109"/>
      <c r="B60" s="110">
        <v>80140</v>
      </c>
      <c r="C60" s="112" t="s">
        <v>68</v>
      </c>
      <c r="D60" s="113">
        <v>14260</v>
      </c>
      <c r="E60" s="113">
        <v>3565</v>
      </c>
      <c r="F60" s="113">
        <v>7130</v>
      </c>
    </row>
    <row r="61" spans="1:6" ht="15">
      <c r="A61" s="19">
        <v>851</v>
      </c>
      <c r="B61" s="15"/>
      <c r="C61" s="16" t="s">
        <v>69</v>
      </c>
      <c r="D61" s="13">
        <f>IF(SUM(D62,D63)&gt;0,SUM(D62,D63),"")</f>
        <v>35500</v>
      </c>
      <c r="E61" s="13">
        <f>IF(SUM(E62,E63)&gt;0,SUM(E62,E63),"")</f>
        <v>7999</v>
      </c>
      <c r="F61" s="13">
        <f>IF(SUM(F62,F63)&gt;0,SUM(F62,F63),"")</f>
        <v>17498</v>
      </c>
    </row>
    <row r="62" spans="1:6" ht="12.75">
      <c r="A62" s="103"/>
      <c r="B62" s="110">
        <v>80154</v>
      </c>
      <c r="C62" s="105" t="s">
        <v>70</v>
      </c>
      <c r="D62" s="36">
        <v>3500</v>
      </c>
      <c r="E62" s="36">
        <v>500</v>
      </c>
      <c r="F62" s="36">
        <v>2500</v>
      </c>
    </row>
    <row r="63" spans="1:6" ht="51.75" thickBot="1">
      <c r="A63" s="109"/>
      <c r="B63" s="34">
        <v>85156</v>
      </c>
      <c r="C63" s="105" t="s">
        <v>71</v>
      </c>
      <c r="D63" s="36">
        <v>32000</v>
      </c>
      <c r="E63" s="36">
        <v>7499</v>
      </c>
      <c r="F63" s="36">
        <v>14998</v>
      </c>
    </row>
    <row r="64" spans="1:6" ht="15">
      <c r="A64" s="19">
        <v>852</v>
      </c>
      <c r="B64" s="15"/>
      <c r="C64" s="16" t="s">
        <v>72</v>
      </c>
      <c r="D64" s="13">
        <f>IF(SUM(D65,D66,D67,D68,D69,D70,D71,D72,D73,D74,D75,D76,D77,D78)&gt;0,SUM(D65,D66,D67,D68,D69,D70,D71,D72,D73,D74,D75,D76,D77,D78),"")</f>
        <v>12946757</v>
      </c>
      <c r="E64" s="13">
        <f>IF(SUM(E65,E66,E67,E68,E69,E70,E71,E72,E73,E74,E75,E76,E77,E78)&gt;0,SUM(E65,E66,E67,E68,E69,E70,E71,E72,E73,E74,E75,E76,E77,E78),"")</f>
        <v>3293745</v>
      </c>
      <c r="F64" s="13">
        <f>IF(SUM(F65,F66,F67,F68,F69,F70,F71,F72,F73,F74,F75,F76,F77,F78)&gt;0,SUM(F65,F66,F67,F68,F69,F70,F71,F72,F73,F74,F75,F76,F77,F78),"")</f>
        <v>5499873</v>
      </c>
    </row>
    <row r="65" spans="1:6" ht="12.75">
      <c r="A65" s="109"/>
      <c r="B65" s="116">
        <v>85201</v>
      </c>
      <c r="C65" s="112" t="s">
        <v>73</v>
      </c>
      <c r="D65" s="113">
        <v>1389600</v>
      </c>
      <c r="E65" s="113">
        <v>283921</v>
      </c>
      <c r="F65" s="113">
        <v>821757</v>
      </c>
    </row>
    <row r="66" spans="1:6" ht="12.75">
      <c r="A66" s="109"/>
      <c r="B66" s="116">
        <v>85202</v>
      </c>
      <c r="C66" s="112" t="s">
        <v>74</v>
      </c>
      <c r="D66" s="113">
        <v>1945000</v>
      </c>
      <c r="E66" s="113">
        <v>520975</v>
      </c>
      <c r="F66" s="113">
        <v>903049</v>
      </c>
    </row>
    <row r="67" spans="1:6" ht="12.75">
      <c r="A67" s="109"/>
      <c r="B67" s="116">
        <v>85203</v>
      </c>
      <c r="C67" s="112" t="s">
        <v>75</v>
      </c>
      <c r="D67" s="113">
        <v>252700</v>
      </c>
      <c r="E67" s="113">
        <v>172462</v>
      </c>
      <c r="F67" s="113">
        <v>252700</v>
      </c>
    </row>
    <row r="68" spans="1:6" ht="12.75">
      <c r="A68" s="109"/>
      <c r="B68" s="116">
        <v>85204</v>
      </c>
      <c r="C68" s="112" t="s">
        <v>76</v>
      </c>
      <c r="D68" s="113">
        <v>39050</v>
      </c>
      <c r="E68" s="113">
        <v>11967</v>
      </c>
      <c r="F68" s="113">
        <v>15115</v>
      </c>
    </row>
    <row r="69" spans="1:6" ht="38.25">
      <c r="A69" s="109"/>
      <c r="B69" s="116">
        <v>85212</v>
      </c>
      <c r="C69" s="112" t="s">
        <v>200</v>
      </c>
      <c r="D69" s="113">
        <v>6168611</v>
      </c>
      <c r="E69" s="113">
        <v>1542152</v>
      </c>
      <c r="F69" s="113">
        <v>1542152</v>
      </c>
    </row>
    <row r="70" spans="1:6" ht="63.75">
      <c r="A70" s="109"/>
      <c r="B70" s="110">
        <v>85213</v>
      </c>
      <c r="C70" s="112" t="s">
        <v>201</v>
      </c>
      <c r="D70" s="113">
        <v>111000</v>
      </c>
      <c r="E70" s="113">
        <v>29683</v>
      </c>
      <c r="F70" s="113">
        <v>51633</v>
      </c>
    </row>
    <row r="71" spans="1:6" ht="25.5">
      <c r="A71" s="127"/>
      <c r="B71" s="128">
        <v>85214</v>
      </c>
      <c r="C71" s="105" t="s">
        <v>78</v>
      </c>
      <c r="D71" s="130">
        <v>2054841</v>
      </c>
      <c r="E71" s="130">
        <v>532444</v>
      </c>
      <c r="F71" s="130">
        <v>1331112</v>
      </c>
    </row>
    <row r="72" spans="1:6" ht="12.75">
      <c r="A72" s="109"/>
      <c r="B72" s="116">
        <v>85215</v>
      </c>
      <c r="C72" s="112" t="s">
        <v>79</v>
      </c>
      <c r="D72" s="130"/>
      <c r="E72" s="130"/>
      <c r="F72" s="130"/>
    </row>
    <row r="73" spans="1:6" ht="25.5">
      <c r="A73" s="109"/>
      <c r="B73" s="110">
        <v>85216</v>
      </c>
      <c r="C73" s="112" t="s">
        <v>80</v>
      </c>
      <c r="D73" s="113">
        <v>82839</v>
      </c>
      <c r="E73" s="113"/>
      <c r="F73" s="113">
        <v>79521</v>
      </c>
    </row>
    <row r="74" spans="1:6" ht="12.75">
      <c r="A74" s="109"/>
      <c r="B74" s="132">
        <v>85219</v>
      </c>
      <c r="C74" s="105" t="s">
        <v>81</v>
      </c>
      <c r="D74" s="36">
        <v>738000</v>
      </c>
      <c r="E74" s="36">
        <v>162773</v>
      </c>
      <c r="F74" s="36">
        <v>412452</v>
      </c>
    </row>
    <row r="75" spans="1:6" ht="12.75">
      <c r="A75" s="109"/>
      <c r="B75" s="110">
        <v>85226</v>
      </c>
      <c r="C75" s="105" t="s">
        <v>82</v>
      </c>
      <c r="D75" s="36">
        <v>13963</v>
      </c>
      <c r="E75" s="36">
        <v>3491</v>
      </c>
      <c r="F75" s="36">
        <v>6982</v>
      </c>
    </row>
    <row r="76" spans="1:6" ht="25.5">
      <c r="A76" s="109"/>
      <c r="B76" s="132">
        <v>85228</v>
      </c>
      <c r="C76" s="105" t="s">
        <v>83</v>
      </c>
      <c r="D76" s="36">
        <v>103000</v>
      </c>
      <c r="E76" s="36">
        <v>21838</v>
      </c>
      <c r="F76" s="36">
        <v>59322</v>
      </c>
    </row>
    <row r="77" spans="1:6" ht="12.75">
      <c r="A77" s="106"/>
      <c r="B77" s="34">
        <v>85231</v>
      </c>
      <c r="C77" s="112" t="s">
        <v>84</v>
      </c>
      <c r="D77" s="36">
        <v>40000</v>
      </c>
      <c r="E77" s="36">
        <v>10000</v>
      </c>
      <c r="F77" s="36">
        <v>20000</v>
      </c>
    </row>
    <row r="78" spans="1:6" ht="13.5" thickBot="1">
      <c r="A78" s="109"/>
      <c r="B78" s="116">
        <v>85295</v>
      </c>
      <c r="C78" s="112" t="s">
        <v>16</v>
      </c>
      <c r="D78" s="113">
        <v>8153</v>
      </c>
      <c r="E78" s="113">
        <v>2039</v>
      </c>
      <c r="F78" s="113">
        <v>4078</v>
      </c>
    </row>
    <row r="79" spans="1:6" ht="31.5">
      <c r="A79" s="30">
        <v>853</v>
      </c>
      <c r="B79" s="31"/>
      <c r="C79" s="32" t="s">
        <v>85</v>
      </c>
      <c r="D79" s="13">
        <f>IF(SUM(D80,D81)&gt;0,SUM(D80,D81),"")</f>
        <v>147000</v>
      </c>
      <c r="E79" s="13">
        <f>IF(SUM(E80,E81)&gt;0,SUM(E80,E81),"")</f>
        <v>35666</v>
      </c>
      <c r="F79" s="13">
        <f>IF(SUM(F80,F81)&gt;0,SUM(F80,F81),"")</f>
        <v>76176</v>
      </c>
    </row>
    <row r="80" spans="1:6" ht="25.5">
      <c r="A80" s="106"/>
      <c r="B80" s="123">
        <v>85321</v>
      </c>
      <c r="C80" s="105" t="s">
        <v>86</v>
      </c>
      <c r="D80" s="14">
        <v>147000</v>
      </c>
      <c r="E80" s="14">
        <v>35666</v>
      </c>
      <c r="F80" s="14">
        <v>76176</v>
      </c>
    </row>
    <row r="81" spans="1:6" ht="13.5" thickBot="1">
      <c r="A81" s="106"/>
      <c r="B81" s="120">
        <v>85395</v>
      </c>
      <c r="C81" s="112" t="s">
        <v>16</v>
      </c>
      <c r="D81" s="113"/>
      <c r="E81" s="113"/>
      <c r="F81" s="113"/>
    </row>
    <row r="82" spans="1:6" ht="30">
      <c r="A82" s="19">
        <v>854</v>
      </c>
      <c r="B82" s="15"/>
      <c r="C82" s="16" t="s">
        <v>87</v>
      </c>
      <c r="D82" s="13">
        <f>IF(SUM(D83,D84,D85,D86,D87)&gt;0,SUM(D83,D84,D85,D86,D87),"")</f>
        <v>20176</v>
      </c>
      <c r="E82" s="13">
        <f>IF(SUM(E83,E84,E85,E86,E87)&gt;0,SUM(E83,E84,E85,E86,E87),"")</f>
        <v>5044</v>
      </c>
      <c r="F82" s="13">
        <f>IF(SUM(F83,F84,F85,F86,F87)&gt;0,SUM(F83,F84,F85,F86,F87),"")</f>
        <v>10088</v>
      </c>
    </row>
    <row r="83" spans="1:6" ht="15">
      <c r="A83" s="20"/>
      <c r="B83" s="110">
        <v>85401</v>
      </c>
      <c r="C83" s="105" t="s">
        <v>88</v>
      </c>
      <c r="D83" s="36">
        <v>200</v>
      </c>
      <c r="E83" s="36">
        <v>50</v>
      </c>
      <c r="F83" s="36">
        <v>100</v>
      </c>
    </row>
    <row r="84" spans="1:6" ht="38.25">
      <c r="A84" s="99"/>
      <c r="B84" s="23">
        <v>85406</v>
      </c>
      <c r="C84" s="104" t="s">
        <v>89</v>
      </c>
      <c r="D84" s="36">
        <v>600</v>
      </c>
      <c r="E84" s="36">
        <v>150</v>
      </c>
      <c r="F84" s="36">
        <v>300</v>
      </c>
    </row>
    <row r="85" spans="1:6" ht="12.75">
      <c r="A85" s="109"/>
      <c r="B85" s="110">
        <v>85410</v>
      </c>
      <c r="C85" s="112" t="s">
        <v>90</v>
      </c>
      <c r="D85" s="113">
        <v>19376</v>
      </c>
      <c r="E85" s="113">
        <v>4844</v>
      </c>
      <c r="F85" s="113">
        <v>9688</v>
      </c>
    </row>
    <row r="86" spans="1:6" ht="12.75">
      <c r="A86" s="109"/>
      <c r="B86" s="132">
        <v>85415</v>
      </c>
      <c r="C86" s="105" t="s">
        <v>91</v>
      </c>
      <c r="D86" s="36"/>
      <c r="E86" s="36"/>
      <c r="F86" s="36"/>
    </row>
    <row r="87" spans="1:6" ht="13.5" thickBot="1">
      <c r="A87" s="109"/>
      <c r="B87" s="34">
        <v>85495</v>
      </c>
      <c r="C87" s="105" t="s">
        <v>16</v>
      </c>
      <c r="D87" s="36"/>
      <c r="E87" s="36"/>
      <c r="F87" s="36"/>
    </row>
    <row r="88" spans="1:6" ht="30">
      <c r="A88" s="19">
        <v>900</v>
      </c>
      <c r="B88" s="15"/>
      <c r="C88" s="16" t="s">
        <v>92</v>
      </c>
      <c r="D88" s="13">
        <f>IF(SUM(D89,D90,D91,D92,D93,D94)&gt;0,SUM(D89,D90,D91,D93,D92,D94),"")</f>
        <v>14262929</v>
      </c>
      <c r="E88" s="13">
        <f>IF(SUM(E89,E90,E91,E92,E93,E94)&gt;0,SUM(E89,E90,E91,E93,E92,E94),"")</f>
        <v>5112201</v>
      </c>
      <c r="F88" s="13">
        <f>IF(SUM(F89,F90,F91,F92,F93,F94)&gt;0,SUM(F89,F90,F91,F93,F92,F94),"")</f>
        <v>6617118</v>
      </c>
    </row>
    <row r="89" spans="1:6" ht="12.75">
      <c r="A89" s="109"/>
      <c r="B89" s="116">
        <v>90001</v>
      </c>
      <c r="C89" s="112" t="s">
        <v>93</v>
      </c>
      <c r="D89" s="113">
        <v>13004996</v>
      </c>
      <c r="E89" s="113">
        <v>4898332</v>
      </c>
      <c r="F89" s="113">
        <v>5788332</v>
      </c>
    </row>
    <row r="90" spans="1:6" ht="12.75">
      <c r="A90" s="109"/>
      <c r="B90" s="110">
        <v>90002</v>
      </c>
      <c r="C90" s="105" t="s">
        <v>94</v>
      </c>
      <c r="D90" s="36">
        <v>392480</v>
      </c>
      <c r="E90" s="36">
        <v>98120</v>
      </c>
      <c r="F90" s="36">
        <v>196240</v>
      </c>
    </row>
    <row r="91" spans="1:6" ht="25.5">
      <c r="A91" s="109"/>
      <c r="B91" s="116">
        <v>90004</v>
      </c>
      <c r="C91" s="112" t="s">
        <v>95</v>
      </c>
      <c r="D91" s="113">
        <v>362211</v>
      </c>
      <c r="E91" s="113">
        <v>90553</v>
      </c>
      <c r="F91" s="113">
        <v>181106</v>
      </c>
    </row>
    <row r="92" spans="1:6" ht="12.75">
      <c r="A92" s="109"/>
      <c r="B92" s="110">
        <v>90015</v>
      </c>
      <c r="C92" s="105" t="s">
        <v>96</v>
      </c>
      <c r="D92" s="36">
        <v>401048</v>
      </c>
      <c r="E92" s="36"/>
      <c r="F92" s="36">
        <v>401048</v>
      </c>
    </row>
    <row r="93" spans="1:6" ht="38.25">
      <c r="A93" s="106"/>
      <c r="B93" s="120">
        <v>90020</v>
      </c>
      <c r="C93" s="121" t="s">
        <v>97</v>
      </c>
      <c r="D93" s="113">
        <v>6410</v>
      </c>
      <c r="E93" s="113">
        <v>1250</v>
      </c>
      <c r="F93" s="113">
        <v>2500</v>
      </c>
    </row>
    <row r="94" spans="1:6" ht="13.5" thickBot="1">
      <c r="A94" s="109"/>
      <c r="B94" s="116">
        <v>90095</v>
      </c>
      <c r="C94" s="112" t="s">
        <v>16</v>
      </c>
      <c r="D94" s="113">
        <v>95784</v>
      </c>
      <c r="E94" s="113">
        <v>23946</v>
      </c>
      <c r="F94" s="113">
        <v>47892</v>
      </c>
    </row>
    <row r="95" spans="1:6" ht="30">
      <c r="A95" s="19">
        <v>921</v>
      </c>
      <c r="B95" s="15"/>
      <c r="C95" s="16" t="s">
        <v>98</v>
      </c>
      <c r="D95" s="13">
        <f>IF(SUM(D96,D97,D98,D99,D100,D101)&gt;0,SUM(D96,D97,D98,D99,D100,D101),"")</f>
        <v>49000</v>
      </c>
      <c r="E95" s="13">
        <f>IF(SUM(E96,E97,E98,E99,E100,E101)&gt;0,SUM(E96,E97,E98,E99,E100,E101),"")</f>
        <v>7500</v>
      </c>
      <c r="F95" s="13">
        <f>IF(SUM(F96,F97,F98,F99,F100,F101)&gt;0,SUM(F96,F97,F98,F99,F100,F101),"")</f>
        <v>34000</v>
      </c>
    </row>
    <row r="96" spans="1:6" ht="12.75">
      <c r="A96" s="109"/>
      <c r="B96" s="116">
        <v>92105</v>
      </c>
      <c r="C96" s="112" t="s">
        <v>99</v>
      </c>
      <c r="D96" s="113"/>
      <c r="E96" s="113"/>
      <c r="F96" s="113"/>
    </row>
    <row r="97" spans="1:6" ht="12.75">
      <c r="A97" s="109"/>
      <c r="B97" s="110">
        <v>92106</v>
      </c>
      <c r="C97" s="105" t="s">
        <v>100</v>
      </c>
      <c r="D97" s="36">
        <v>6000</v>
      </c>
      <c r="E97" s="36"/>
      <c r="F97" s="36">
        <v>6000</v>
      </c>
    </row>
    <row r="98" spans="1:6" ht="25.5">
      <c r="A98" s="109"/>
      <c r="B98" s="110">
        <v>92108</v>
      </c>
      <c r="C98" s="105" t="s">
        <v>101</v>
      </c>
      <c r="D98" s="36"/>
      <c r="E98" s="36"/>
      <c r="F98" s="36"/>
    </row>
    <row r="99" spans="1:6" ht="12.75">
      <c r="A99" s="109"/>
      <c r="B99" s="116">
        <v>92116</v>
      </c>
      <c r="C99" s="112" t="s">
        <v>102</v>
      </c>
      <c r="D99" s="113">
        <v>30000</v>
      </c>
      <c r="E99" s="113">
        <v>7500</v>
      </c>
      <c r="F99" s="113">
        <v>15000</v>
      </c>
    </row>
    <row r="100" spans="1:6" ht="12.75">
      <c r="A100" s="109"/>
      <c r="B100" s="110">
        <v>92118</v>
      </c>
      <c r="C100" s="112" t="s">
        <v>103</v>
      </c>
      <c r="D100" s="113">
        <v>13000</v>
      </c>
      <c r="E100" s="113"/>
      <c r="F100" s="113">
        <v>13000</v>
      </c>
    </row>
    <row r="101" spans="1:6" ht="13.5" thickBot="1">
      <c r="A101" s="106"/>
      <c r="B101" s="120">
        <v>92195</v>
      </c>
      <c r="C101" s="121" t="s">
        <v>16</v>
      </c>
      <c r="D101" s="113"/>
      <c r="E101" s="113"/>
      <c r="F101" s="113"/>
    </row>
    <row r="102" spans="1:6" ht="15.75" thickBot="1">
      <c r="A102" s="134">
        <v>926</v>
      </c>
      <c r="B102" s="135"/>
      <c r="C102" s="136" t="s">
        <v>104</v>
      </c>
      <c r="D102" s="38">
        <f>IF(SUM(D103)&gt;0,SUM(D103),"")</f>
        <v>944400</v>
      </c>
      <c r="E102" s="38">
        <f>IF(SUM(E103)&gt;0,SUM(E103),"")</f>
        <v>236100</v>
      </c>
      <c r="F102" s="38">
        <f>IF(SUM(F103)&gt;0,SUM(F103),"")</f>
        <v>472200</v>
      </c>
    </row>
    <row r="103" spans="1:6" ht="13.5" thickBot="1">
      <c r="A103" s="99"/>
      <c r="B103" s="100">
        <v>92695</v>
      </c>
      <c r="C103" s="101" t="s">
        <v>16</v>
      </c>
      <c r="D103" s="113">
        <v>944400</v>
      </c>
      <c r="E103" s="113">
        <v>236100</v>
      </c>
      <c r="F103" s="113">
        <v>472200</v>
      </c>
    </row>
    <row r="104" spans="1:6" ht="21" thickBot="1">
      <c r="A104" s="39"/>
      <c r="B104" s="40"/>
      <c r="C104" s="41" t="s">
        <v>105</v>
      </c>
      <c r="D104" s="43">
        <f>IF(SUM(D11,D13,D17,D20,D24,D31,D35,D38,D45,D52,D61,D64,D79,D82,D88,D95,D102)&gt;0,SUM(D11,D13,D17,D20,D24,D31,D35,D38,D45,D52,D61,D64,D79,D82,D88,D95,D102),"")</f>
        <v>140167094</v>
      </c>
      <c r="E104" s="43">
        <f>IF(SUM(E11,E13,E17,E20,E24,E31,E35,E38,E45,E52,E61,E64,E79,E82,E88,E95,E102)&gt;0,SUM(E11,E13,E17,E20,E24,E31,E35,E38,E45,E52,E61,E64,E79,E82,E88,E95,E102),"")</f>
        <v>35419112</v>
      </c>
      <c r="F104" s="43">
        <f>IF(SUM(F11,F13,F17,F20,F24,F31,F35,F38,F45,F52,F61,F64,F79,F82,F88,F95,F102)&gt;0,SUM(F11,F13,F17,F20,F24,F31,F35,F38,F45,F52,F61,F64,F79,F82,F88,F95,F102),"")</f>
        <v>73909004</v>
      </c>
    </row>
    <row r="107" spans="1:7" ht="12.75">
      <c r="A107" s="26"/>
      <c r="B107" s="27" t="s">
        <v>207</v>
      </c>
      <c r="C107" s="26"/>
      <c r="D107" s="26"/>
      <c r="E107" s="26"/>
      <c r="F107" s="26"/>
      <c r="G107" s="26"/>
    </row>
    <row r="108" spans="2:3" ht="12.75">
      <c r="B108" s="22" t="s">
        <v>206</v>
      </c>
      <c r="C108" s="22"/>
    </row>
    <row r="109" spans="2:3" ht="12.75">
      <c r="B109" s="22" t="s">
        <v>205</v>
      </c>
      <c r="C109" s="22"/>
    </row>
    <row r="110" ht="12.75">
      <c r="B110" s="22" t="s">
        <v>190</v>
      </c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5"/>
      <c r="B112" s="25"/>
      <c r="C112" s="25"/>
      <c r="D112" s="191" t="s">
        <v>192</v>
      </c>
      <c r="E112" s="22"/>
      <c r="F112" s="191"/>
      <c r="G112" s="22"/>
    </row>
    <row r="113" spans="1:7" ht="12.75">
      <c r="A113" s="29"/>
      <c r="B113" s="29"/>
      <c r="C113" s="29"/>
      <c r="D113" s="191" t="s">
        <v>193</v>
      </c>
      <c r="E113" s="22"/>
      <c r="F113" s="191"/>
      <c r="G113" s="22"/>
    </row>
    <row r="114" spans="1:7" ht="12.75">
      <c r="A114" s="26"/>
      <c r="B114" s="26"/>
      <c r="C114" s="26"/>
      <c r="D114" s="191"/>
      <c r="E114" s="22"/>
      <c r="F114" s="191"/>
      <c r="G114" s="22"/>
    </row>
    <row r="115" spans="1:7" ht="12.75">
      <c r="A115" s="26"/>
      <c r="B115" s="26"/>
      <c r="C115" s="26"/>
      <c r="D115" s="191" t="s">
        <v>194</v>
      </c>
      <c r="E115" s="22"/>
      <c r="F115" s="191"/>
      <c r="G11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E113" sqref="E113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33.00390625" style="0" customWidth="1"/>
    <col min="4" max="4" width="12.75390625" style="0" customWidth="1"/>
    <col min="5" max="5" width="14.00390625" style="0" customWidth="1"/>
    <col min="6" max="6" width="12.75390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5" ht="12.75">
      <c r="A1" s="1"/>
      <c r="B1" s="1"/>
      <c r="C1" s="1"/>
      <c r="D1" s="1"/>
      <c r="E1" s="1" t="s">
        <v>7</v>
      </c>
    </row>
    <row r="2" spans="1:5" ht="12.75">
      <c r="A2" s="1"/>
      <c r="B2" s="1"/>
      <c r="C2" s="1"/>
      <c r="D2" s="1"/>
      <c r="E2" s="1" t="s">
        <v>208</v>
      </c>
    </row>
    <row r="3" spans="1:5" ht="12.75">
      <c r="A3" s="1"/>
      <c r="B3" s="1"/>
      <c r="C3" s="1"/>
      <c r="D3" s="1"/>
      <c r="E3" s="1" t="s">
        <v>8</v>
      </c>
    </row>
    <row r="4" spans="1:5" ht="12.75">
      <c r="A4" s="1"/>
      <c r="B4" s="1"/>
      <c r="C4" s="1"/>
      <c r="D4" s="1"/>
      <c r="E4" s="1" t="s">
        <v>209</v>
      </c>
    </row>
    <row r="5" spans="1:6" ht="12.75">
      <c r="A5" s="1"/>
      <c r="B5" s="1"/>
      <c r="C5" s="1"/>
      <c r="D5" s="1"/>
      <c r="E5" s="1"/>
      <c r="F5" s="1"/>
    </row>
    <row r="6" spans="1:6" ht="20.25">
      <c r="A6" s="2"/>
      <c r="B6" s="47" t="s">
        <v>186</v>
      </c>
      <c r="C6" s="47"/>
      <c r="D6" s="3"/>
      <c r="E6" s="3"/>
      <c r="F6" s="3"/>
    </row>
    <row r="7" spans="1:6" ht="13.5" thickBot="1">
      <c r="A7" s="1"/>
      <c r="B7" s="1"/>
      <c r="C7" s="1"/>
      <c r="D7" s="5"/>
      <c r="E7" s="5"/>
      <c r="F7" s="5"/>
    </row>
    <row r="8" spans="1:6" ht="48" thickBot="1">
      <c r="A8" s="140" t="s">
        <v>9</v>
      </c>
      <c r="B8" s="141" t="s">
        <v>10</v>
      </c>
      <c r="C8" s="142" t="s">
        <v>11</v>
      </c>
      <c r="D8" s="139" t="s">
        <v>13</v>
      </c>
      <c r="E8" s="139" t="s">
        <v>181</v>
      </c>
      <c r="F8" s="139" t="s">
        <v>191</v>
      </c>
    </row>
    <row r="9" spans="1:6" ht="13.5" thickBot="1">
      <c r="A9" s="6">
        <v>1</v>
      </c>
      <c r="B9" s="7">
        <v>2</v>
      </c>
      <c r="C9" s="8">
        <v>3</v>
      </c>
      <c r="D9" s="10">
        <v>6</v>
      </c>
      <c r="E9" s="10"/>
      <c r="F9" s="10">
        <v>8</v>
      </c>
    </row>
    <row r="10" spans="1:6" ht="15">
      <c r="A10" s="11" t="s">
        <v>17</v>
      </c>
      <c r="B10" s="15"/>
      <c r="C10" s="16" t="s">
        <v>18</v>
      </c>
      <c r="D10" s="18">
        <f>IF(SUM(D11)&gt;0,SUM(D11),"")</f>
        <v>1000</v>
      </c>
      <c r="E10" s="18">
        <f>IF(SUM(E11)&gt;0,SUM(E11),"")</f>
        <v>280</v>
      </c>
      <c r="F10" s="18">
        <f>IF(SUM(F11)&gt;0,SUM(F11),"")</f>
        <v>430</v>
      </c>
    </row>
    <row r="11" spans="1:6" ht="13.5" thickBot="1">
      <c r="A11" s="109"/>
      <c r="B11" s="111" t="s">
        <v>19</v>
      </c>
      <c r="C11" s="112" t="s">
        <v>16</v>
      </c>
      <c r="D11" s="113">
        <v>1000</v>
      </c>
      <c r="E11" s="113">
        <v>280</v>
      </c>
      <c r="F11" s="113">
        <v>430</v>
      </c>
    </row>
    <row r="12" spans="1:6" ht="15">
      <c r="A12" s="19">
        <v>600</v>
      </c>
      <c r="B12" s="15"/>
      <c r="C12" s="16" t="s">
        <v>20</v>
      </c>
      <c r="D12" s="13">
        <f>IF(SUM(D13,D14,D15)&gt;0,SUM(D13,D14,D15),"")</f>
        <v>1587500</v>
      </c>
      <c r="E12" s="13">
        <f>IF(SUM(E13,E14,E15)&gt;0,SUM(E13,E14,E15),"")</f>
        <v>1025375</v>
      </c>
      <c r="F12" s="13">
        <f>IF(SUM(F13,F14,F15)&gt;0,SUM(F13,F14,F15),"")</f>
        <v>1422250</v>
      </c>
    </row>
    <row r="13" spans="1:6" ht="14.25">
      <c r="A13" s="115"/>
      <c r="B13" s="34">
        <v>60011</v>
      </c>
      <c r="C13" s="105" t="s">
        <v>21</v>
      </c>
      <c r="D13" s="113"/>
      <c r="E13" s="113"/>
      <c r="F13" s="113"/>
    </row>
    <row r="14" spans="1:6" ht="25.5">
      <c r="A14" s="109"/>
      <c r="B14" s="110">
        <v>60015</v>
      </c>
      <c r="C14" s="112" t="s">
        <v>115</v>
      </c>
      <c r="D14" s="113">
        <v>1257000</v>
      </c>
      <c r="E14" s="113">
        <v>942750</v>
      </c>
      <c r="F14" s="113">
        <v>1257000</v>
      </c>
    </row>
    <row r="15" spans="1:6" ht="13.5" thickBot="1">
      <c r="A15" s="109"/>
      <c r="B15" s="117">
        <v>60016</v>
      </c>
      <c r="C15" s="105" t="s">
        <v>23</v>
      </c>
      <c r="D15" s="36">
        <v>330500</v>
      </c>
      <c r="E15" s="36">
        <v>82625</v>
      </c>
      <c r="F15" s="36">
        <v>165250</v>
      </c>
    </row>
    <row r="16" spans="1:6" ht="15">
      <c r="A16" s="19">
        <v>700</v>
      </c>
      <c r="B16" s="12"/>
      <c r="C16" s="16" t="s">
        <v>24</v>
      </c>
      <c r="D16" s="13">
        <f>IF(SUM(D17,D18)&gt;0,SUM(D17,D18),"")</f>
        <v>2071229</v>
      </c>
      <c r="E16" s="13">
        <f>IF(SUM(E17,E18)&gt;0,SUM(E17,E18),"")</f>
        <v>689893</v>
      </c>
      <c r="F16" s="13">
        <f>IF(SUM(F17,F18)&gt;0,SUM(F17,F18),"")</f>
        <v>691442</v>
      </c>
    </row>
    <row r="17" spans="1:6" ht="25.5">
      <c r="A17" s="109"/>
      <c r="B17" s="116">
        <v>70005</v>
      </c>
      <c r="C17" s="112" t="s">
        <v>25</v>
      </c>
      <c r="D17" s="113">
        <v>2071229</v>
      </c>
      <c r="E17" s="113">
        <v>689893</v>
      </c>
      <c r="F17" s="113">
        <v>691442</v>
      </c>
    </row>
    <row r="18" spans="1:6" ht="13.5" thickBot="1">
      <c r="A18" s="109"/>
      <c r="B18" s="116">
        <v>70095</v>
      </c>
      <c r="C18" s="112" t="s">
        <v>16</v>
      </c>
      <c r="D18" s="113"/>
      <c r="E18" s="113"/>
      <c r="F18" s="113"/>
    </row>
    <row r="19" spans="1:6" ht="15">
      <c r="A19" s="19">
        <v>710</v>
      </c>
      <c r="B19" s="15"/>
      <c r="C19" s="16" t="s">
        <v>26</v>
      </c>
      <c r="D19" s="13">
        <f>IF(SUM(D20,D21,D22)&gt;0,SUM(D20,D21,D22),"")</f>
        <v>215386</v>
      </c>
      <c r="E19" s="13">
        <f>IF(SUM(E20,E21,E22)&gt;0,SUM(E20,E21,E22),"")</f>
        <v>25352</v>
      </c>
      <c r="F19" s="13">
        <f>IF(SUM(F20,F21,F22)&gt;0,SUM(F20,F21,F22),"")</f>
        <v>120682</v>
      </c>
    </row>
    <row r="20" spans="1:6" ht="12.75">
      <c r="A20" s="109"/>
      <c r="B20" s="34">
        <v>71013</v>
      </c>
      <c r="C20" s="105" t="s">
        <v>27</v>
      </c>
      <c r="D20" s="36">
        <v>40000</v>
      </c>
      <c r="E20" s="36">
        <v>10000</v>
      </c>
      <c r="F20" s="36">
        <v>20000</v>
      </c>
    </row>
    <row r="21" spans="1:6" ht="25.5">
      <c r="A21" s="109"/>
      <c r="B21" s="116">
        <v>71014</v>
      </c>
      <c r="C21" s="112" t="s">
        <v>28</v>
      </c>
      <c r="D21" s="113">
        <v>10000</v>
      </c>
      <c r="E21" s="113">
        <v>-19500</v>
      </c>
      <c r="F21" s="113">
        <v>5000</v>
      </c>
    </row>
    <row r="22" spans="1:6" ht="13.5" thickBot="1">
      <c r="A22" s="109"/>
      <c r="B22" s="116">
        <v>71015</v>
      </c>
      <c r="C22" s="112" t="s">
        <v>29</v>
      </c>
      <c r="D22" s="113">
        <v>165386</v>
      </c>
      <c r="E22" s="113">
        <v>34852</v>
      </c>
      <c r="F22" s="113">
        <v>95682</v>
      </c>
    </row>
    <row r="23" spans="1:6" ht="15">
      <c r="A23" s="19">
        <v>750</v>
      </c>
      <c r="B23" s="15"/>
      <c r="C23" s="16" t="s">
        <v>30</v>
      </c>
      <c r="D23" s="13">
        <f>IF(SUM(D24,D25,D26,D27,D28,D29)&gt;0,SUM(D24,D25,D26,D27,D28,D29),"")</f>
        <v>1878864</v>
      </c>
      <c r="E23" s="13">
        <f>IF(SUM(E24,E25,E26,E27,E28,E29)&gt;0,SUM(E24,E25,E26,E27,E28,E29),"")</f>
        <v>477429</v>
      </c>
      <c r="F23" s="13">
        <f>IF(SUM(F24,F25,F26,F27,F28,F29)&gt;0,SUM(F24,F25,F26,F27,F28,F29),"")</f>
        <v>930009</v>
      </c>
    </row>
    <row r="24" spans="1:6" ht="12.75">
      <c r="A24" s="109"/>
      <c r="B24" s="116">
        <v>75011</v>
      </c>
      <c r="C24" s="112" t="s">
        <v>31</v>
      </c>
      <c r="D24" s="113">
        <v>656000</v>
      </c>
      <c r="E24" s="113">
        <v>155367</v>
      </c>
      <c r="F24" s="113">
        <v>345266</v>
      </c>
    </row>
    <row r="25" spans="1:6" ht="12.75">
      <c r="A25" s="109"/>
      <c r="B25" s="110">
        <v>75020</v>
      </c>
      <c r="C25" s="105" t="s">
        <v>32</v>
      </c>
      <c r="D25" s="36">
        <v>941328</v>
      </c>
      <c r="E25" s="36">
        <v>247884</v>
      </c>
      <c r="F25" s="36">
        <v>445561</v>
      </c>
    </row>
    <row r="26" spans="1:6" ht="25.5">
      <c r="A26" s="109"/>
      <c r="B26" s="116">
        <v>75023</v>
      </c>
      <c r="C26" s="112" t="s">
        <v>33</v>
      </c>
      <c r="D26" s="113">
        <v>258536</v>
      </c>
      <c r="E26" s="113">
        <v>65178</v>
      </c>
      <c r="F26" s="113">
        <v>128182</v>
      </c>
    </row>
    <row r="27" spans="1:6" ht="12.75">
      <c r="A27" s="109"/>
      <c r="B27" s="110">
        <v>75045</v>
      </c>
      <c r="C27" s="105" t="s">
        <v>34</v>
      </c>
      <c r="D27" s="36">
        <v>23000</v>
      </c>
      <c r="E27" s="36">
        <v>9000</v>
      </c>
      <c r="F27" s="36">
        <v>11000</v>
      </c>
    </row>
    <row r="28" spans="1:6" ht="25.5">
      <c r="A28" s="109"/>
      <c r="B28" s="116">
        <v>75054</v>
      </c>
      <c r="C28" s="112" t="s">
        <v>39</v>
      </c>
      <c r="D28" s="113"/>
      <c r="E28" s="113"/>
      <c r="F28" s="113"/>
    </row>
    <row r="29" spans="1:6" ht="13.5" thickBot="1">
      <c r="A29" s="109"/>
      <c r="B29" s="116">
        <v>75095</v>
      </c>
      <c r="C29" s="112" t="s">
        <v>16</v>
      </c>
      <c r="D29" s="113"/>
      <c r="E29" s="113"/>
      <c r="F29" s="113"/>
    </row>
    <row r="30" spans="1:6" ht="56.25" customHeight="1" thickBot="1">
      <c r="A30" s="19">
        <v>751</v>
      </c>
      <c r="B30" s="15"/>
      <c r="C30" s="16" t="s">
        <v>36</v>
      </c>
      <c r="D30" s="13">
        <f>IF(SUM(D31,D32,D33)&gt;0,SUM(D31,D32,D33),"")</f>
        <v>33735</v>
      </c>
      <c r="E30" s="13">
        <f>IF(SUM(E31,E32,E33)&gt;0,SUM(E31,E32,E33),"")</f>
        <v>27831</v>
      </c>
      <c r="F30" s="13">
        <f>IF(SUM(F31,F32,F33)&gt;0,SUM(F31,F32,F33),"")</f>
        <v>29796</v>
      </c>
    </row>
    <row r="31" spans="1:6" ht="25.5">
      <c r="A31" s="109"/>
      <c r="B31" s="116">
        <v>75101</v>
      </c>
      <c r="C31" s="112" t="s">
        <v>37</v>
      </c>
      <c r="D31" s="119">
        <v>7869</v>
      </c>
      <c r="E31" s="119">
        <v>1965</v>
      </c>
      <c r="F31" s="119">
        <v>3930</v>
      </c>
    </row>
    <row r="32" spans="1:6" ht="14.25">
      <c r="A32" s="106"/>
      <c r="B32" s="123">
        <v>75108</v>
      </c>
      <c r="C32" s="121" t="s">
        <v>38</v>
      </c>
      <c r="D32" s="14"/>
      <c r="E32" s="14"/>
      <c r="F32" s="14"/>
    </row>
    <row r="33" spans="1:6" ht="15" thickBot="1">
      <c r="A33" s="109"/>
      <c r="B33" s="116">
        <v>75113</v>
      </c>
      <c r="C33" s="112" t="s">
        <v>198</v>
      </c>
      <c r="D33" s="14">
        <v>25866</v>
      </c>
      <c r="E33" s="14">
        <v>25866</v>
      </c>
      <c r="F33" s="14">
        <v>25866</v>
      </c>
    </row>
    <row r="34" spans="1:6" ht="30">
      <c r="A34" s="19">
        <v>754</v>
      </c>
      <c r="B34" s="15"/>
      <c r="C34" s="16" t="s">
        <v>40</v>
      </c>
      <c r="D34" s="13">
        <f>IF(SUM(D35,D36)&gt;0,SUM(D35,D36),"")</f>
        <v>4125000</v>
      </c>
      <c r="E34" s="13">
        <f>IF(SUM(E35,E36)&gt;0,SUM(E35,E36),"")</f>
        <v>840216</v>
      </c>
      <c r="F34" s="13">
        <f>IF(SUM(F35,F36)&gt;0,SUM(F35,F36),"")</f>
        <v>2344566</v>
      </c>
    </row>
    <row r="35" spans="1:6" ht="25.5">
      <c r="A35" s="109"/>
      <c r="B35" s="110">
        <v>75411</v>
      </c>
      <c r="C35" s="112" t="s">
        <v>41</v>
      </c>
      <c r="D35" s="36">
        <v>4115000</v>
      </c>
      <c r="E35" s="36">
        <v>837716</v>
      </c>
      <c r="F35" s="36">
        <v>2339566</v>
      </c>
    </row>
    <row r="36" spans="1:6" ht="13.5" thickBot="1">
      <c r="A36" s="109"/>
      <c r="B36" s="34">
        <v>75416</v>
      </c>
      <c r="C36" s="105" t="s">
        <v>42</v>
      </c>
      <c r="D36" s="36">
        <v>10000</v>
      </c>
      <c r="E36" s="36">
        <v>2500</v>
      </c>
      <c r="F36" s="36">
        <v>5000</v>
      </c>
    </row>
    <row r="37" spans="1:6" ht="73.5" customHeight="1">
      <c r="A37" s="185">
        <v>756</v>
      </c>
      <c r="B37" s="186"/>
      <c r="C37" s="187" t="s">
        <v>43</v>
      </c>
      <c r="D37" s="188">
        <f>IF(SUM(D38,D39,D40,D41,D42,D43)&gt;0,SUM(D38,D39,D40,D41,D42,D43),"")</f>
        <v>43876244</v>
      </c>
      <c r="E37" s="188">
        <f>IF(SUM(E38,E39,E40,E41,E42,E43)&gt;0,SUM(E38,E39,E40,E41,E42,E43),"")</f>
        <v>11500671</v>
      </c>
      <c r="F37" s="188">
        <f>IF(SUM(F38,F39,F40,F41,F42,F43)&gt;0,SUM(F38,F39,F40,F41,F42,F43),"")</f>
        <v>21938121</v>
      </c>
    </row>
    <row r="38" spans="1:6" ht="25.5">
      <c r="A38" s="109"/>
      <c r="B38" s="116">
        <v>75601</v>
      </c>
      <c r="C38" s="112" t="s">
        <v>44</v>
      </c>
      <c r="D38" s="113">
        <v>555000</v>
      </c>
      <c r="E38" s="113">
        <v>138750</v>
      </c>
      <c r="F38" s="113">
        <v>277500</v>
      </c>
    </row>
    <row r="39" spans="1:6" ht="63.75">
      <c r="A39" s="109"/>
      <c r="B39" s="110">
        <v>75615</v>
      </c>
      <c r="C39" s="112" t="s">
        <v>45</v>
      </c>
      <c r="D39" s="113">
        <v>17745280</v>
      </c>
      <c r="E39" s="113">
        <v>4436320</v>
      </c>
      <c r="F39" s="113">
        <v>8872640</v>
      </c>
    </row>
    <row r="40" spans="1:6" ht="38.25">
      <c r="A40" s="109"/>
      <c r="B40" s="34">
        <v>75618</v>
      </c>
      <c r="C40" s="105" t="s">
        <v>46</v>
      </c>
      <c r="D40" s="36">
        <v>1705000</v>
      </c>
      <c r="E40" s="36">
        <v>426250</v>
      </c>
      <c r="F40" s="36">
        <v>852500</v>
      </c>
    </row>
    <row r="41" spans="1:6" ht="12.75">
      <c r="A41" s="109"/>
      <c r="B41" s="116">
        <v>75619</v>
      </c>
      <c r="C41" s="112" t="s">
        <v>47</v>
      </c>
      <c r="D41" s="113">
        <v>200000</v>
      </c>
      <c r="E41" s="113">
        <v>50000</v>
      </c>
      <c r="F41" s="113">
        <v>100000</v>
      </c>
    </row>
    <row r="42" spans="1:6" ht="38.25">
      <c r="A42" s="109"/>
      <c r="B42" s="116">
        <v>75621</v>
      </c>
      <c r="C42" s="112" t="s">
        <v>48</v>
      </c>
      <c r="D42" s="113">
        <v>19198637</v>
      </c>
      <c r="E42" s="113">
        <v>5178525</v>
      </c>
      <c r="F42" s="113">
        <v>9599318</v>
      </c>
    </row>
    <row r="43" spans="1:6" ht="39" thickBot="1">
      <c r="A43" s="109"/>
      <c r="B43" s="116">
        <v>75622</v>
      </c>
      <c r="C43" s="112" t="s">
        <v>49</v>
      </c>
      <c r="D43" s="113">
        <v>4472327</v>
      </c>
      <c r="E43" s="113">
        <v>1270826</v>
      </c>
      <c r="F43" s="113">
        <v>2236163</v>
      </c>
    </row>
    <row r="44" spans="1:6" ht="15">
      <c r="A44" s="19">
        <v>758</v>
      </c>
      <c r="B44" s="15"/>
      <c r="C44" s="16" t="s">
        <v>50</v>
      </c>
      <c r="D44" s="13">
        <f>IF(SUM(D45,D46,D47,D48,D49,D50)&gt;0,SUM(D45,D46,D47,D48,D49,D50),"")</f>
        <v>57699784</v>
      </c>
      <c r="E44" s="13">
        <f>IF(SUM(E45,E46,E47,E48,E49,E50)&gt;0,SUM(E45,E46,E47,E48,E49,E50),"")</f>
        <v>12057707</v>
      </c>
      <c r="F44" s="13">
        <f>IF(SUM(F45,F46,F47,F48,F49,F50)&gt;0,SUM(F45,F46,F47,F48,F49,F50),"")</f>
        <v>33584372</v>
      </c>
    </row>
    <row r="45" spans="1:6" ht="38.25">
      <c r="A45" s="109"/>
      <c r="B45" s="116">
        <v>75801</v>
      </c>
      <c r="C45" s="112" t="s">
        <v>51</v>
      </c>
      <c r="D45" s="113">
        <v>52876096</v>
      </c>
      <c r="E45" s="113">
        <v>10846378</v>
      </c>
      <c r="F45" s="113">
        <v>31183339</v>
      </c>
    </row>
    <row r="46" spans="1:6" ht="25.5">
      <c r="A46" s="109"/>
      <c r="B46" s="116">
        <v>75802</v>
      </c>
      <c r="C46" s="112" t="s">
        <v>199</v>
      </c>
      <c r="D46" s="113">
        <v>64885</v>
      </c>
      <c r="E46" s="113">
        <v>21629</v>
      </c>
      <c r="F46" s="113">
        <v>21629</v>
      </c>
    </row>
    <row r="47" spans="1:6" ht="25.5">
      <c r="A47" s="109"/>
      <c r="B47" s="110">
        <v>75803</v>
      </c>
      <c r="C47" s="112" t="s">
        <v>53</v>
      </c>
      <c r="D47" s="113">
        <v>567078</v>
      </c>
      <c r="E47" s="113">
        <v>141769</v>
      </c>
      <c r="F47" s="113">
        <v>283540</v>
      </c>
    </row>
    <row r="48" spans="1:6" ht="25.5">
      <c r="A48" s="106"/>
      <c r="B48" s="120">
        <v>75807</v>
      </c>
      <c r="C48" s="121" t="s">
        <v>56</v>
      </c>
      <c r="D48" s="113">
        <v>4096278</v>
      </c>
      <c r="E48" s="113">
        <v>1024069</v>
      </c>
      <c r="F48" s="113">
        <v>2048140</v>
      </c>
    </row>
    <row r="49" spans="1:6" ht="12.75">
      <c r="A49" s="109"/>
      <c r="B49" s="116">
        <v>75814</v>
      </c>
      <c r="C49" s="112" t="s">
        <v>57</v>
      </c>
      <c r="D49" s="113"/>
      <c r="E49" s="113"/>
      <c r="F49" s="113"/>
    </row>
    <row r="50" spans="1:6" ht="26.25" thickBot="1">
      <c r="A50" s="106"/>
      <c r="B50" s="123">
        <v>75832</v>
      </c>
      <c r="C50" s="121" t="s">
        <v>58</v>
      </c>
      <c r="D50" s="113">
        <v>95447</v>
      </c>
      <c r="E50" s="113">
        <v>23862</v>
      </c>
      <c r="F50" s="113">
        <v>47724</v>
      </c>
    </row>
    <row r="51" spans="1:6" ht="15">
      <c r="A51" s="19">
        <v>801</v>
      </c>
      <c r="B51" s="15"/>
      <c r="C51" s="16" t="s">
        <v>59</v>
      </c>
      <c r="D51" s="13">
        <f>IF(SUM(D52,D53,D54,D55,D56,D57,D58,D59)&gt;0,SUM(D52,D53,D54,D55,D56,D57,D58,D59),"")</f>
        <v>272590</v>
      </c>
      <c r="E51" s="13">
        <f>IF(SUM(E52,E53,E54,E55,E56,E57,E58,E59)&gt;0,SUM(E52,E53,E54,E55,E56,E57,E58,E59),"")</f>
        <v>76103</v>
      </c>
      <c r="F51" s="13">
        <f>IF(SUM(F52,F53,F54,F55,F56,F57,F58,F59)&gt;0,SUM(F52,F53,F54,F55,F56,F57,F58,F59),"")</f>
        <v>120383</v>
      </c>
    </row>
    <row r="52" spans="1:6" ht="14.25">
      <c r="A52" s="115"/>
      <c r="B52" s="34">
        <v>80101</v>
      </c>
      <c r="C52" s="105" t="s">
        <v>2</v>
      </c>
      <c r="D52" s="14">
        <v>52209</v>
      </c>
      <c r="E52" s="14">
        <v>13786</v>
      </c>
      <c r="F52" s="14">
        <v>24637</v>
      </c>
    </row>
    <row r="53" spans="1:6" ht="12.75">
      <c r="A53" s="109"/>
      <c r="B53" s="116">
        <v>80102</v>
      </c>
      <c r="C53" s="125" t="s">
        <v>61</v>
      </c>
      <c r="D53" s="113">
        <v>1700</v>
      </c>
      <c r="E53" s="113">
        <v>425</v>
      </c>
      <c r="F53" s="113">
        <v>850</v>
      </c>
    </row>
    <row r="54" spans="1:6" ht="12.75">
      <c r="A54" s="106"/>
      <c r="B54" s="123">
        <v>80104</v>
      </c>
      <c r="C54" s="121" t="s">
        <v>62</v>
      </c>
      <c r="D54" s="113">
        <v>1000</v>
      </c>
      <c r="E54" s="113">
        <v>250</v>
      </c>
      <c r="F54" s="113">
        <v>500</v>
      </c>
    </row>
    <row r="55" spans="1:6" ht="12.75">
      <c r="A55" s="109"/>
      <c r="B55" s="116">
        <v>80110</v>
      </c>
      <c r="C55" s="112" t="s">
        <v>64</v>
      </c>
      <c r="D55" s="113">
        <v>54170</v>
      </c>
      <c r="E55" s="113">
        <v>13543</v>
      </c>
      <c r="F55" s="113">
        <v>27086</v>
      </c>
    </row>
    <row r="56" spans="1:6" ht="12.75">
      <c r="A56" s="109"/>
      <c r="B56" s="110">
        <v>80120</v>
      </c>
      <c r="C56" s="112" t="s">
        <v>65</v>
      </c>
      <c r="D56" s="113">
        <v>47373</v>
      </c>
      <c r="E56" s="113">
        <v>11843</v>
      </c>
      <c r="F56" s="113">
        <v>23686</v>
      </c>
    </row>
    <row r="57" spans="1:6" ht="12.75">
      <c r="A57" s="106"/>
      <c r="B57" s="120">
        <v>80123</v>
      </c>
      <c r="C57" s="121" t="s">
        <v>66</v>
      </c>
      <c r="D57" s="113">
        <v>6212</v>
      </c>
      <c r="E57" s="113">
        <v>1553</v>
      </c>
      <c r="F57" s="113">
        <v>3106</v>
      </c>
    </row>
    <row r="58" spans="1:6" ht="12.75">
      <c r="A58" s="109"/>
      <c r="B58" s="116">
        <v>80130</v>
      </c>
      <c r="C58" s="112" t="s">
        <v>67</v>
      </c>
      <c r="D58" s="113">
        <v>95666</v>
      </c>
      <c r="E58" s="113">
        <v>31138</v>
      </c>
      <c r="F58" s="113">
        <v>33388</v>
      </c>
    </row>
    <row r="59" spans="1:6" ht="39" thickBot="1">
      <c r="A59" s="109"/>
      <c r="B59" s="110">
        <v>80140</v>
      </c>
      <c r="C59" s="112" t="s">
        <v>68</v>
      </c>
      <c r="D59" s="113">
        <v>14260</v>
      </c>
      <c r="E59" s="113">
        <v>3565</v>
      </c>
      <c r="F59" s="113">
        <v>7130</v>
      </c>
    </row>
    <row r="60" spans="1:6" ht="15">
      <c r="A60" s="19">
        <v>851</v>
      </c>
      <c r="B60" s="15"/>
      <c r="C60" s="16" t="s">
        <v>69</v>
      </c>
      <c r="D60" s="13">
        <f>IF(SUM(D61,D62)&gt;0,SUM(D61,D62),"")</f>
        <v>35500</v>
      </c>
      <c r="E60" s="13">
        <f>IF(SUM(E61,E62)&gt;0,SUM(E61,E62),"")</f>
        <v>7999</v>
      </c>
      <c r="F60" s="13">
        <f>IF(SUM(F61,F62)&gt;0,SUM(F61,F62),"")</f>
        <v>17498</v>
      </c>
    </row>
    <row r="61" spans="1:6" ht="12.75">
      <c r="A61" s="103"/>
      <c r="B61" s="110">
        <v>80154</v>
      </c>
      <c r="C61" s="105" t="s">
        <v>70</v>
      </c>
      <c r="D61" s="36">
        <v>3500</v>
      </c>
      <c r="E61" s="36">
        <v>500</v>
      </c>
      <c r="F61" s="36">
        <v>2500</v>
      </c>
    </row>
    <row r="62" spans="1:6" ht="51.75" thickBot="1">
      <c r="A62" s="109"/>
      <c r="B62" s="34">
        <v>85156</v>
      </c>
      <c r="C62" s="105" t="s">
        <v>71</v>
      </c>
      <c r="D62" s="36">
        <v>32000</v>
      </c>
      <c r="E62" s="36">
        <v>7499</v>
      </c>
      <c r="F62" s="36">
        <v>14998</v>
      </c>
    </row>
    <row r="63" spans="1:6" ht="15">
      <c r="A63" s="19">
        <v>852</v>
      </c>
      <c r="B63" s="15"/>
      <c r="C63" s="16" t="s">
        <v>72</v>
      </c>
      <c r="D63" s="13">
        <f>IF(SUM(D64,D65,D66,D67,D68,D69,D70,D71,D72,D73,D74,D75,D76,D77)&gt;0,SUM(D64,D65,D66,D67,D68,D69,D70,D71,D72,D73,D74,D75,D76,D77),"")</f>
        <v>12946757</v>
      </c>
      <c r="E63" s="13">
        <f>IF(SUM(E64,E65,E66,E67,E68,E69,E70,E71,E72,E73,E74,E75,E76,E77)&gt;0,SUM(E64,E65,E66,E67,E68,E69,E70,E71,E72,E73,E74,E75,E76,E77),"")</f>
        <v>3293745</v>
      </c>
      <c r="F63" s="13">
        <f>IF(SUM(F64,F65,F66,F67,F68,F69,F70,F71,F72,F73,F74,F75,F76,F77)&gt;0,SUM(F64,F65,F66,F67,F68,F69,F70,F71,F72,F73,F74,F75,F76,F77),"")</f>
        <v>5499873</v>
      </c>
    </row>
    <row r="64" spans="1:6" ht="12.75">
      <c r="A64" s="109"/>
      <c r="B64" s="116">
        <v>85201</v>
      </c>
      <c r="C64" s="112" t="s">
        <v>73</v>
      </c>
      <c r="D64" s="113">
        <v>1389600</v>
      </c>
      <c r="E64" s="113">
        <v>283921</v>
      </c>
      <c r="F64" s="113">
        <v>821757</v>
      </c>
    </row>
    <row r="65" spans="1:6" ht="12.75">
      <c r="A65" s="109"/>
      <c r="B65" s="116">
        <v>85202</v>
      </c>
      <c r="C65" s="112" t="s">
        <v>74</v>
      </c>
      <c r="D65" s="113">
        <v>1945000</v>
      </c>
      <c r="E65" s="113">
        <v>520975</v>
      </c>
      <c r="F65" s="113">
        <v>903049</v>
      </c>
    </row>
    <row r="66" spans="1:6" ht="12.75">
      <c r="A66" s="109"/>
      <c r="B66" s="116">
        <v>85203</v>
      </c>
      <c r="C66" s="112" t="s">
        <v>75</v>
      </c>
      <c r="D66" s="113">
        <v>252700</v>
      </c>
      <c r="E66" s="113">
        <v>172462</v>
      </c>
      <c r="F66" s="113">
        <v>252700</v>
      </c>
    </row>
    <row r="67" spans="1:6" ht="12.75">
      <c r="A67" s="109"/>
      <c r="B67" s="116">
        <v>85204</v>
      </c>
      <c r="C67" s="112" t="s">
        <v>76</v>
      </c>
      <c r="D67" s="113">
        <v>39050</v>
      </c>
      <c r="E67" s="113">
        <v>11967</v>
      </c>
      <c r="F67" s="113">
        <v>15115</v>
      </c>
    </row>
    <row r="68" spans="1:6" ht="38.25">
      <c r="A68" s="109"/>
      <c r="B68" s="116">
        <v>85212</v>
      </c>
      <c r="C68" s="112" t="s">
        <v>200</v>
      </c>
      <c r="D68" s="113">
        <v>6168611</v>
      </c>
      <c r="E68" s="113">
        <v>1542152</v>
      </c>
      <c r="F68" s="113">
        <v>1542152</v>
      </c>
    </row>
    <row r="69" spans="1:6" ht="56.25" customHeight="1">
      <c r="A69" s="109"/>
      <c r="B69" s="110">
        <v>85213</v>
      </c>
      <c r="C69" s="112" t="s">
        <v>201</v>
      </c>
      <c r="D69" s="113">
        <v>111000</v>
      </c>
      <c r="E69" s="113">
        <v>29683</v>
      </c>
      <c r="F69" s="113">
        <v>51633</v>
      </c>
    </row>
    <row r="70" spans="1:6" ht="25.5">
      <c r="A70" s="127"/>
      <c r="B70" s="128">
        <v>85214</v>
      </c>
      <c r="C70" s="105" t="s">
        <v>78</v>
      </c>
      <c r="D70" s="130">
        <v>2054841</v>
      </c>
      <c r="E70" s="130">
        <v>532444</v>
      </c>
      <c r="F70" s="130">
        <v>1331112</v>
      </c>
    </row>
    <row r="71" spans="1:6" ht="12.75">
      <c r="A71" s="109"/>
      <c r="B71" s="116">
        <v>85215</v>
      </c>
      <c r="C71" s="112" t="s">
        <v>79</v>
      </c>
      <c r="D71" s="130"/>
      <c r="E71" s="130"/>
      <c r="F71" s="130"/>
    </row>
    <row r="72" spans="1:6" ht="25.5">
      <c r="A72" s="109"/>
      <c r="B72" s="110">
        <v>85216</v>
      </c>
      <c r="C72" s="112" t="s">
        <v>80</v>
      </c>
      <c r="D72" s="113">
        <v>82839</v>
      </c>
      <c r="E72" s="113"/>
      <c r="F72" s="113">
        <v>79521</v>
      </c>
    </row>
    <row r="73" spans="1:6" ht="12.75">
      <c r="A73" s="109"/>
      <c r="B73" s="132">
        <v>85219</v>
      </c>
      <c r="C73" s="105" t="s">
        <v>81</v>
      </c>
      <c r="D73" s="36">
        <v>738000</v>
      </c>
      <c r="E73" s="36">
        <v>162773</v>
      </c>
      <c r="F73" s="36">
        <v>412452</v>
      </c>
    </row>
    <row r="74" spans="1:6" ht="12.75">
      <c r="A74" s="109"/>
      <c r="B74" s="110">
        <v>85226</v>
      </c>
      <c r="C74" s="105" t="s">
        <v>82</v>
      </c>
      <c r="D74" s="36">
        <v>13963</v>
      </c>
      <c r="E74" s="36">
        <v>3491</v>
      </c>
      <c r="F74" s="36">
        <v>6982</v>
      </c>
    </row>
    <row r="75" spans="1:6" ht="25.5">
      <c r="A75" s="109"/>
      <c r="B75" s="132">
        <v>85228</v>
      </c>
      <c r="C75" s="105" t="s">
        <v>83</v>
      </c>
      <c r="D75" s="36">
        <v>103000</v>
      </c>
      <c r="E75" s="36">
        <v>21838</v>
      </c>
      <c r="F75" s="36">
        <v>59322</v>
      </c>
    </row>
    <row r="76" spans="1:6" ht="12.75">
      <c r="A76" s="106"/>
      <c r="B76" s="34">
        <v>85231</v>
      </c>
      <c r="C76" s="112" t="s">
        <v>84</v>
      </c>
      <c r="D76" s="36">
        <v>40000</v>
      </c>
      <c r="E76" s="36">
        <v>10000</v>
      </c>
      <c r="F76" s="36">
        <v>20000</v>
      </c>
    </row>
    <row r="77" spans="1:6" ht="13.5" thickBot="1">
      <c r="A77" s="109"/>
      <c r="B77" s="116">
        <v>85295</v>
      </c>
      <c r="C77" s="112" t="s">
        <v>16</v>
      </c>
      <c r="D77" s="113">
        <v>8153</v>
      </c>
      <c r="E77" s="113">
        <v>2039</v>
      </c>
      <c r="F77" s="113">
        <v>4078</v>
      </c>
    </row>
    <row r="78" spans="1:6" ht="31.5">
      <c r="A78" s="30">
        <v>853</v>
      </c>
      <c r="B78" s="31"/>
      <c r="C78" s="32" t="s">
        <v>85</v>
      </c>
      <c r="D78" s="13">
        <f>IF(SUM(D79,D80)&gt;0,SUM(D79,D80),"")</f>
        <v>147000</v>
      </c>
      <c r="E78" s="13">
        <f>IF(SUM(E79,E80)&gt;0,SUM(E79,E80),"")</f>
        <v>35666</v>
      </c>
      <c r="F78" s="13">
        <f>IF(SUM(F79,F80)&gt;0,SUM(F79,F80),"")</f>
        <v>76176</v>
      </c>
    </row>
    <row r="79" spans="1:6" ht="25.5">
      <c r="A79" s="106"/>
      <c r="B79" s="123">
        <v>85321</v>
      </c>
      <c r="C79" s="105" t="s">
        <v>86</v>
      </c>
      <c r="D79" s="14">
        <v>147000</v>
      </c>
      <c r="E79" s="14">
        <v>35666</v>
      </c>
      <c r="F79" s="14">
        <v>76176</v>
      </c>
    </row>
    <row r="80" spans="1:6" ht="13.5" thickBot="1">
      <c r="A80" s="106"/>
      <c r="B80" s="120">
        <v>85395</v>
      </c>
      <c r="C80" s="112" t="s">
        <v>16</v>
      </c>
      <c r="D80" s="113"/>
      <c r="E80" s="113"/>
      <c r="F80" s="113"/>
    </row>
    <row r="81" spans="1:6" ht="30">
      <c r="A81" s="19">
        <v>854</v>
      </c>
      <c r="B81" s="15"/>
      <c r="C81" s="16" t="s">
        <v>87</v>
      </c>
      <c r="D81" s="13">
        <f>IF(SUM(D82,D83,D84,D85,D86)&gt;0,SUM(D82,D83,D84,D85,D86),"")</f>
        <v>189952</v>
      </c>
      <c r="E81" s="13">
        <f>IF(SUM(E82,E83,E84,E85,E86)&gt;0,SUM(E82,E83,E84,E85,E86),"")</f>
        <v>174820</v>
      </c>
      <c r="F81" s="13">
        <f>IF(SUM(F82,F83,F84,F85,F86)&gt;0,SUM(F82,F83,F84,F85,F86),"")</f>
        <v>179864</v>
      </c>
    </row>
    <row r="82" spans="1:6" ht="15">
      <c r="A82" s="20"/>
      <c r="B82" s="110">
        <v>85401</v>
      </c>
      <c r="C82" s="105" t="s">
        <v>88</v>
      </c>
      <c r="D82" s="36">
        <v>200</v>
      </c>
      <c r="E82" s="36">
        <v>50</v>
      </c>
      <c r="F82" s="36">
        <v>100</v>
      </c>
    </row>
    <row r="83" spans="1:6" ht="38.25">
      <c r="A83" s="99"/>
      <c r="B83" s="23">
        <v>85406</v>
      </c>
      <c r="C83" s="104" t="s">
        <v>89</v>
      </c>
      <c r="D83" s="36">
        <v>600</v>
      </c>
      <c r="E83" s="36">
        <v>150</v>
      </c>
      <c r="F83" s="36">
        <v>300</v>
      </c>
    </row>
    <row r="84" spans="1:6" ht="12.75">
      <c r="A84" s="109"/>
      <c r="B84" s="110">
        <v>85410</v>
      </c>
      <c r="C84" s="112" t="s">
        <v>90</v>
      </c>
      <c r="D84" s="113">
        <v>19376</v>
      </c>
      <c r="E84" s="113">
        <v>4844</v>
      </c>
      <c r="F84" s="113">
        <v>9688</v>
      </c>
    </row>
    <row r="85" spans="1:6" ht="12.75">
      <c r="A85" s="109"/>
      <c r="B85" s="132">
        <v>85415</v>
      </c>
      <c r="C85" s="105" t="s">
        <v>91</v>
      </c>
      <c r="D85" s="36">
        <v>169776</v>
      </c>
      <c r="E85" s="36">
        <v>169776</v>
      </c>
      <c r="F85" s="36">
        <v>169776</v>
      </c>
    </row>
    <row r="86" spans="1:6" ht="13.5" thickBot="1">
      <c r="A86" s="109"/>
      <c r="B86" s="34">
        <v>85495</v>
      </c>
      <c r="C86" s="105" t="s">
        <v>16</v>
      </c>
      <c r="D86" s="36"/>
      <c r="E86" s="36"/>
      <c r="F86" s="36"/>
    </row>
    <row r="87" spans="1:6" ht="30">
      <c r="A87" s="19">
        <v>900</v>
      </c>
      <c r="B87" s="15"/>
      <c r="C87" s="16" t="s">
        <v>92</v>
      </c>
      <c r="D87" s="13">
        <f>IF(SUM(D88,D89,D90,D91,D92,D93)&gt;0,SUM(D88,D89,D90,D92,D91,D93),"")</f>
        <v>14262929</v>
      </c>
      <c r="E87" s="13">
        <f>IF(SUM(E88,E89,E90,E91,E92,E93)&gt;0,SUM(E88,E89,E90,E92,E91,E93),"")</f>
        <v>5112201</v>
      </c>
      <c r="F87" s="13">
        <f>IF(SUM(F88,F89,F90,F91,F92,F93)&gt;0,SUM(F88,F89,F90,F92,F91,F93),"")</f>
        <v>6617118</v>
      </c>
    </row>
    <row r="88" spans="1:6" ht="12.75">
      <c r="A88" s="109"/>
      <c r="B88" s="116">
        <v>90001</v>
      </c>
      <c r="C88" s="112" t="s">
        <v>93</v>
      </c>
      <c r="D88" s="113">
        <v>13004996</v>
      </c>
      <c r="E88" s="113">
        <v>4898332</v>
      </c>
      <c r="F88" s="113">
        <v>5788332</v>
      </c>
    </row>
    <row r="89" spans="1:6" ht="12.75">
      <c r="A89" s="109"/>
      <c r="B89" s="110">
        <v>90002</v>
      </c>
      <c r="C89" s="105" t="s">
        <v>94</v>
      </c>
      <c r="D89" s="36">
        <v>392480</v>
      </c>
      <c r="E89" s="36">
        <v>98120</v>
      </c>
      <c r="F89" s="36">
        <v>196240</v>
      </c>
    </row>
    <row r="90" spans="1:6" ht="25.5">
      <c r="A90" s="109"/>
      <c r="B90" s="116">
        <v>90004</v>
      </c>
      <c r="C90" s="112" t="s">
        <v>95</v>
      </c>
      <c r="D90" s="113">
        <v>362211</v>
      </c>
      <c r="E90" s="113">
        <v>90553</v>
      </c>
      <c r="F90" s="113">
        <v>181106</v>
      </c>
    </row>
    <row r="91" spans="1:6" ht="12.75">
      <c r="A91" s="109"/>
      <c r="B91" s="110">
        <v>90015</v>
      </c>
      <c r="C91" s="105" t="s">
        <v>96</v>
      </c>
      <c r="D91" s="36">
        <v>401048</v>
      </c>
      <c r="E91" s="36"/>
      <c r="F91" s="36">
        <v>401048</v>
      </c>
    </row>
    <row r="92" spans="1:6" ht="38.25">
      <c r="A92" s="106"/>
      <c r="B92" s="120">
        <v>90020</v>
      </c>
      <c r="C92" s="121" t="s">
        <v>97</v>
      </c>
      <c r="D92" s="113">
        <v>6410</v>
      </c>
      <c r="E92" s="113">
        <v>1250</v>
      </c>
      <c r="F92" s="113">
        <v>2500</v>
      </c>
    </row>
    <row r="93" spans="1:6" ht="13.5" thickBot="1">
      <c r="A93" s="109"/>
      <c r="B93" s="116">
        <v>90095</v>
      </c>
      <c r="C93" s="112" t="s">
        <v>16</v>
      </c>
      <c r="D93" s="113">
        <v>95784</v>
      </c>
      <c r="E93" s="113">
        <v>23946</v>
      </c>
      <c r="F93" s="113">
        <v>47892</v>
      </c>
    </row>
    <row r="94" spans="1:6" ht="30">
      <c r="A94" s="19">
        <v>921</v>
      </c>
      <c r="B94" s="15"/>
      <c r="C94" s="16" t="s">
        <v>98</v>
      </c>
      <c r="D94" s="13">
        <f>IF(SUM(D95,D96,D97,D98,D99,D100)&gt;0,SUM(D95,D96,D97,D98,D99,D100),"")</f>
        <v>49000</v>
      </c>
      <c r="E94" s="13">
        <f>IF(SUM(E95,E96,E97,E98,E99,E100)&gt;0,SUM(E95,E96,E97,E98,E99,E100),"")</f>
        <v>7500</v>
      </c>
      <c r="F94" s="13">
        <f>IF(SUM(F95,F96,F97,F98,F99,F100)&gt;0,SUM(F95,F96,F97,F98,F99,F100),"")</f>
        <v>34000</v>
      </c>
    </row>
    <row r="95" spans="1:6" ht="12.75">
      <c r="A95" s="109"/>
      <c r="B95" s="116">
        <v>92105</v>
      </c>
      <c r="C95" s="112" t="s">
        <v>99</v>
      </c>
      <c r="D95" s="113"/>
      <c r="E95" s="113"/>
      <c r="F95" s="113"/>
    </row>
    <row r="96" spans="1:6" ht="12.75">
      <c r="A96" s="109"/>
      <c r="B96" s="110">
        <v>92106</v>
      </c>
      <c r="C96" s="105" t="s">
        <v>100</v>
      </c>
      <c r="D96" s="36">
        <v>6000</v>
      </c>
      <c r="E96" s="36"/>
      <c r="F96" s="36">
        <v>6000</v>
      </c>
    </row>
    <row r="97" spans="1:6" ht="25.5">
      <c r="A97" s="109"/>
      <c r="B97" s="110">
        <v>92108</v>
      </c>
      <c r="C97" s="105" t="s">
        <v>101</v>
      </c>
      <c r="D97" s="36"/>
      <c r="E97" s="36"/>
      <c r="F97" s="36"/>
    </row>
    <row r="98" spans="1:6" ht="12.75">
      <c r="A98" s="109"/>
      <c r="B98" s="116">
        <v>92116</v>
      </c>
      <c r="C98" s="112" t="s">
        <v>102</v>
      </c>
      <c r="D98" s="113">
        <v>30000</v>
      </c>
      <c r="E98" s="113">
        <v>7500</v>
      </c>
      <c r="F98" s="113">
        <v>15000</v>
      </c>
    </row>
    <row r="99" spans="1:6" ht="12.75">
      <c r="A99" s="109"/>
      <c r="B99" s="110">
        <v>92118</v>
      </c>
      <c r="C99" s="112" t="s">
        <v>103</v>
      </c>
      <c r="D99" s="113">
        <v>13000</v>
      </c>
      <c r="E99" s="113"/>
      <c r="F99" s="113">
        <v>13000</v>
      </c>
    </row>
    <row r="100" spans="1:6" ht="13.5" thickBot="1">
      <c r="A100" s="106"/>
      <c r="B100" s="120">
        <v>92195</v>
      </c>
      <c r="C100" s="121" t="s">
        <v>16</v>
      </c>
      <c r="D100" s="113"/>
      <c r="E100" s="113"/>
      <c r="F100" s="113"/>
    </row>
    <row r="101" spans="1:6" ht="15.75" thickBot="1">
      <c r="A101" s="134">
        <v>926</v>
      </c>
      <c r="B101" s="135"/>
      <c r="C101" s="136" t="s">
        <v>104</v>
      </c>
      <c r="D101" s="38">
        <f>IF(SUM(D102)&gt;0,SUM(D102),"")</f>
        <v>944400</v>
      </c>
      <c r="E101" s="38">
        <f>IF(SUM(E102)&gt;0,SUM(E102),"")</f>
        <v>236100</v>
      </c>
      <c r="F101" s="38">
        <f>IF(SUM(F102)&gt;0,SUM(F102),"")</f>
        <v>472200</v>
      </c>
    </row>
    <row r="102" spans="1:6" ht="13.5" thickBot="1">
      <c r="A102" s="99"/>
      <c r="B102" s="100">
        <v>92695</v>
      </c>
      <c r="C102" s="101" t="s">
        <v>16</v>
      </c>
      <c r="D102" s="113">
        <v>944400</v>
      </c>
      <c r="E102" s="113">
        <v>236100</v>
      </c>
      <c r="F102" s="113">
        <v>472200</v>
      </c>
    </row>
    <row r="103" spans="1:6" ht="21" thickBot="1">
      <c r="A103" s="39"/>
      <c r="B103" s="40"/>
      <c r="C103" s="41" t="s">
        <v>105</v>
      </c>
      <c r="D103" s="43">
        <f>IF(SUM(D10,D12,D16,D19,D23,D30,D34,D37,D44,D51,D60,D63,D78,D81,D87,D94,D101)&gt;0,SUM(D10,D12,D16,D19,D23,D30,D34,D37,D44,D51,D60,D63,D78,D81,D87,D94,D101),"")</f>
        <v>140336870</v>
      </c>
      <c r="E103" s="43">
        <f>IF(SUM(E10,E12,E16,E19,E23,E30,E34,E37,E44,E51,E60,E63,E78,E81,E87,E94,E101)&gt;0,SUM(E10,E12,E16,E19,E23,E30,E34,E37,E44,E51,E60,E63,E78,E81,E87,E94,E101),"")</f>
        <v>35588888</v>
      </c>
      <c r="F103" s="43">
        <f>IF(SUM(F10,F12,F16,F19,F23,F30,F34,F37,F44,F51,F60,F63,F78,F81,F87,F94,F101)&gt;0,SUM(F10,F12,F16,F19,F23,F30,F34,F37,F44,F51,F60,F63,F78,F81,F87,F94,F101),"")</f>
        <v>74078780</v>
      </c>
    </row>
    <row r="105" ht="12.75">
      <c r="B105" s="22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5"/>
      <c r="B107" s="25"/>
      <c r="C107" s="25"/>
      <c r="D107" s="191" t="s">
        <v>192</v>
      </c>
      <c r="E107" s="22"/>
      <c r="F107" s="191"/>
      <c r="G107" s="22"/>
    </row>
    <row r="108" spans="1:7" ht="12.75">
      <c r="A108" s="29"/>
      <c r="B108" s="29"/>
      <c r="C108" s="29"/>
      <c r="D108" s="191" t="s">
        <v>193</v>
      </c>
      <c r="E108" s="22"/>
      <c r="F108" s="191"/>
      <c r="G108" s="22"/>
    </row>
    <row r="109" spans="1:7" ht="12.75">
      <c r="A109" s="26"/>
      <c r="B109" s="26"/>
      <c r="C109" s="26"/>
      <c r="D109" s="191"/>
      <c r="E109" s="22"/>
      <c r="F109" s="191"/>
      <c r="G109" s="22"/>
    </row>
    <row r="110" spans="1:7" ht="12.75">
      <c r="A110" s="26"/>
      <c r="B110" s="26"/>
      <c r="C110" s="26"/>
      <c r="D110" s="191" t="s">
        <v>194</v>
      </c>
      <c r="E110" s="22"/>
      <c r="F110" s="191"/>
      <c r="G110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1">
      <selection activeCell="C12" sqref="C12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37.75390625" style="0" customWidth="1"/>
    <col min="4" max="4" width="4.625" style="0" customWidth="1"/>
    <col min="5" max="5" width="11.125" style="0" customWidth="1"/>
    <col min="6" max="7" width="11.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45"/>
      <c r="F2" s="45" t="s">
        <v>106</v>
      </c>
      <c r="G2" s="28"/>
    </row>
    <row r="3" spans="1:7" ht="12.75">
      <c r="A3" s="1"/>
      <c r="B3" s="1"/>
      <c r="C3" s="1"/>
      <c r="D3" s="1"/>
      <c r="E3" s="45"/>
      <c r="F3" s="45" t="s">
        <v>182</v>
      </c>
      <c r="G3" s="28"/>
    </row>
    <row r="4" spans="1:7" ht="12.75">
      <c r="A4" s="1"/>
      <c r="B4" s="1"/>
      <c r="C4" s="1"/>
      <c r="D4" s="1"/>
      <c r="E4" s="45"/>
      <c r="F4" s="45" t="s">
        <v>8</v>
      </c>
      <c r="G4" s="28"/>
    </row>
    <row r="5" spans="1:7" ht="12.75">
      <c r="A5" s="1"/>
      <c r="B5" s="1"/>
      <c r="C5" s="1"/>
      <c r="D5" s="1"/>
      <c r="E5" s="45"/>
      <c r="F5" s="45" t="s">
        <v>184</v>
      </c>
      <c r="G5" s="28"/>
    </row>
    <row r="6" spans="1:7" ht="12.75">
      <c r="A6" s="1"/>
      <c r="B6" s="1"/>
      <c r="C6" s="1"/>
      <c r="D6" s="1"/>
      <c r="E6" s="46"/>
      <c r="F6" s="46"/>
      <c r="G6" s="46"/>
    </row>
    <row r="7" spans="1:7" ht="13.5" customHeight="1">
      <c r="A7" s="1"/>
      <c r="B7" s="1"/>
      <c r="C7" s="1"/>
      <c r="D7" s="1"/>
      <c r="E7" s="1"/>
      <c r="F7" s="1"/>
      <c r="G7" s="1"/>
    </row>
    <row r="8" spans="1:7" s="4" customFormat="1" ht="18">
      <c r="A8" s="2"/>
      <c r="B8" s="178" t="s">
        <v>176</v>
      </c>
      <c r="C8" s="47"/>
      <c r="D8" s="48"/>
      <c r="E8" s="49"/>
      <c r="F8" s="49"/>
      <c r="G8" s="2"/>
    </row>
    <row r="9" spans="1:7" ht="12.75">
      <c r="A9" s="1"/>
      <c r="B9" s="1"/>
      <c r="C9" s="1"/>
      <c r="D9" s="1"/>
      <c r="E9" s="50"/>
      <c r="F9" s="50"/>
      <c r="G9" s="50"/>
    </row>
    <row r="10" spans="1:7" ht="13.5" thickBot="1">
      <c r="A10" s="1"/>
      <c r="B10" s="1"/>
      <c r="C10" s="1"/>
      <c r="D10" s="1"/>
      <c r="E10" s="1"/>
      <c r="F10" s="1"/>
      <c r="G10" s="1"/>
    </row>
    <row r="11" spans="1:7" ht="59.25" customHeight="1" thickBot="1">
      <c r="A11" s="51"/>
      <c r="B11" s="52" t="s">
        <v>10</v>
      </c>
      <c r="C11" s="53" t="s">
        <v>11</v>
      </c>
      <c r="D11" s="54" t="s">
        <v>12</v>
      </c>
      <c r="E11" s="55" t="s">
        <v>107</v>
      </c>
      <c r="F11" s="55" t="s">
        <v>4</v>
      </c>
      <c r="G11" s="55" t="s">
        <v>5</v>
      </c>
    </row>
    <row r="12" spans="1:7" ht="14.25" customHeight="1" thickBot="1">
      <c r="A12" s="7"/>
      <c r="B12" s="56">
        <v>2</v>
      </c>
      <c r="C12" s="57">
        <v>3</v>
      </c>
      <c r="D12" s="58">
        <v>4</v>
      </c>
      <c r="E12" s="10">
        <v>7</v>
      </c>
      <c r="F12" s="10">
        <v>8</v>
      </c>
      <c r="G12" s="10">
        <v>9</v>
      </c>
    </row>
    <row r="13" spans="1:7" ht="24" customHeight="1" thickBot="1">
      <c r="A13" s="59" t="s">
        <v>14</v>
      </c>
      <c r="B13" s="60"/>
      <c r="C13" s="61" t="s">
        <v>15</v>
      </c>
      <c r="D13" s="62"/>
      <c r="E13" s="63">
        <f>IF(SUM(E14)&gt;0,SUM(E14),"")</f>
        <v>1054</v>
      </c>
      <c r="F13" s="63">
        <f>IF(SUM(F14)&gt;0,SUM(F14),"")</f>
        <v>264</v>
      </c>
      <c r="G13" s="63">
        <f>IF(SUM(G14)&gt;0,SUM(G14),"")</f>
        <v>264</v>
      </c>
    </row>
    <row r="14" spans="1:7" s="114" customFormat="1" ht="14.25" customHeight="1" thickBot="1">
      <c r="A14" s="93"/>
      <c r="B14" s="145" t="s">
        <v>108</v>
      </c>
      <c r="C14" s="151" t="s">
        <v>109</v>
      </c>
      <c r="D14" s="82"/>
      <c r="E14" s="149">
        <v>1054</v>
      </c>
      <c r="F14" s="149">
        <v>264</v>
      </c>
      <c r="G14" s="149">
        <v>264</v>
      </c>
    </row>
    <row r="15" spans="1:7" ht="23.25" customHeight="1" thickBot="1">
      <c r="A15" s="59" t="s">
        <v>110</v>
      </c>
      <c r="B15" s="69"/>
      <c r="C15" s="61" t="s">
        <v>111</v>
      </c>
      <c r="D15" s="62"/>
      <c r="E15" s="63">
        <f>IF(SUM(E16)&gt;0,SUM(E16),"")</f>
        <v>1000</v>
      </c>
      <c r="F15" s="63">
        <f>IF(SUM(F16)&gt;0,SUM(F16),"")</f>
        <v>150</v>
      </c>
      <c r="G15" s="63">
        <f>IF(SUM(G16)&gt;0,SUM(G16),"")</f>
        <v>150</v>
      </c>
    </row>
    <row r="16" spans="1:7" s="114" customFormat="1" ht="18" customHeight="1" thickBot="1">
      <c r="A16" s="94"/>
      <c r="B16" s="144" t="s">
        <v>112</v>
      </c>
      <c r="C16" s="68" t="s">
        <v>113</v>
      </c>
      <c r="D16" s="64"/>
      <c r="E16" s="66">
        <v>1000</v>
      </c>
      <c r="F16" s="66">
        <v>150</v>
      </c>
      <c r="G16" s="66">
        <v>150</v>
      </c>
    </row>
    <row r="17" spans="1:7" ht="22.5" customHeight="1" thickBot="1">
      <c r="A17" s="70">
        <v>600</v>
      </c>
      <c r="B17" s="69"/>
      <c r="C17" s="61" t="s">
        <v>20</v>
      </c>
      <c r="D17" s="62"/>
      <c r="E17" s="63">
        <f>IF(SUM(E18,E19,E20,E21,E22)&gt;0,SUM(E18,E19,E20,E21,E22),"")</f>
        <v>11606708</v>
      </c>
      <c r="F17" s="63">
        <f>IF(SUM(F18,F19,F20,F21,F22)&gt;0,SUM(F18,F19,F20,F21,F22),"")</f>
        <v>1718775</v>
      </c>
      <c r="G17" s="63">
        <f>IF(SUM(G18,G19,G20,G21,G22)&gt;0,SUM(G18,G19,G20,G21,G22),"")</f>
        <v>1718775</v>
      </c>
    </row>
    <row r="18" spans="1:7" s="114" customFormat="1" ht="13.5" customHeight="1">
      <c r="A18" s="94"/>
      <c r="B18" s="144">
        <v>60004</v>
      </c>
      <c r="C18" s="68" t="s">
        <v>114</v>
      </c>
      <c r="D18" s="64"/>
      <c r="E18" s="66">
        <v>2530000</v>
      </c>
      <c r="F18" s="66">
        <v>600000</v>
      </c>
      <c r="G18" s="66">
        <v>600000</v>
      </c>
    </row>
    <row r="19" spans="1:7" s="114" customFormat="1" ht="12.75" customHeight="1">
      <c r="A19" s="94"/>
      <c r="B19" s="145">
        <v>60014</v>
      </c>
      <c r="C19" s="146" t="s">
        <v>22</v>
      </c>
      <c r="D19" s="80"/>
      <c r="E19" s="147">
        <v>1759700</v>
      </c>
      <c r="F19" s="147">
        <v>439925</v>
      </c>
      <c r="G19" s="149">
        <v>439925</v>
      </c>
    </row>
    <row r="20" spans="1:7" s="114" customFormat="1" ht="24" customHeight="1">
      <c r="A20" s="94"/>
      <c r="B20" s="145">
        <v>60015</v>
      </c>
      <c r="C20" s="146" t="s">
        <v>115</v>
      </c>
      <c r="D20" s="80"/>
      <c r="E20" s="147">
        <v>1654000</v>
      </c>
      <c r="F20" s="147">
        <v>413500</v>
      </c>
      <c r="G20" s="149">
        <v>413500</v>
      </c>
    </row>
    <row r="21" spans="1:7" s="114" customFormat="1" ht="12.75" customHeight="1">
      <c r="A21" s="94"/>
      <c r="B21" s="148">
        <v>60016</v>
      </c>
      <c r="C21" s="68" t="s">
        <v>23</v>
      </c>
      <c r="D21" s="64"/>
      <c r="E21" s="65">
        <v>5613000</v>
      </c>
      <c r="F21" s="66">
        <v>262500</v>
      </c>
      <c r="G21" s="66">
        <v>262500</v>
      </c>
    </row>
    <row r="22" spans="1:7" s="114" customFormat="1" ht="15.75" customHeight="1" thickBot="1">
      <c r="A22" s="94"/>
      <c r="B22" s="145">
        <v>60095</v>
      </c>
      <c r="C22" s="146" t="s">
        <v>117</v>
      </c>
      <c r="D22" s="80"/>
      <c r="E22" s="147">
        <v>50008</v>
      </c>
      <c r="F22" s="149">
        <v>2850</v>
      </c>
      <c r="G22" s="149">
        <v>2850</v>
      </c>
    </row>
    <row r="23" spans="1:7" ht="18.75" customHeight="1" thickBot="1">
      <c r="A23" s="62">
        <v>630</v>
      </c>
      <c r="B23" s="71"/>
      <c r="C23" s="72" t="s">
        <v>118</v>
      </c>
      <c r="D23" s="62"/>
      <c r="E23" s="63">
        <f>IF(SUM(E24)&gt;0,SUM(E24),"")</f>
        <v>144000</v>
      </c>
      <c r="F23" s="63">
        <f>IF(SUM(F24)&gt;0,SUM(F24),"")</f>
        <v>11000</v>
      </c>
      <c r="G23" s="63">
        <f>IF(SUM(G24)&gt;0,SUM(G24),"")</f>
        <v>11000</v>
      </c>
    </row>
    <row r="24" spans="1:7" s="4" customFormat="1" ht="18" customHeight="1" thickBot="1">
      <c r="A24" s="73"/>
      <c r="B24" s="152">
        <v>63003</v>
      </c>
      <c r="C24" s="68" t="s">
        <v>119</v>
      </c>
      <c r="D24" s="64"/>
      <c r="E24" s="66">
        <v>144000</v>
      </c>
      <c r="F24" s="66">
        <v>11000</v>
      </c>
      <c r="G24" s="66">
        <v>11000</v>
      </c>
    </row>
    <row r="25" spans="1:7" ht="18" customHeight="1" thickBot="1">
      <c r="A25" s="70">
        <v>700</v>
      </c>
      <c r="B25" s="69"/>
      <c r="C25" s="61" t="s">
        <v>24</v>
      </c>
      <c r="D25" s="62"/>
      <c r="E25" s="63">
        <f>IF(SUM(E26,E27,E28)&gt;0,SUM(E26,E27,E28),"")</f>
        <v>2510892</v>
      </c>
      <c r="F25" s="63">
        <f>IF(SUM(F26,F27,F28)&gt;0,SUM(F26,F27,F28),"")</f>
        <v>403398</v>
      </c>
      <c r="G25" s="63">
        <f>IF(SUM(G26,G27,G28)&gt;0,SUM(G26,G27,G28),"")</f>
        <v>403398</v>
      </c>
    </row>
    <row r="26" spans="1:7" s="114" customFormat="1" ht="24" customHeight="1">
      <c r="A26" s="94"/>
      <c r="B26" s="144">
        <v>70004</v>
      </c>
      <c r="C26" s="68" t="s">
        <v>120</v>
      </c>
      <c r="D26" s="64"/>
      <c r="E26" s="66">
        <v>2039300</v>
      </c>
      <c r="F26" s="66">
        <v>285500</v>
      </c>
      <c r="G26" s="66">
        <v>285500</v>
      </c>
    </row>
    <row r="27" spans="1:7" s="114" customFormat="1" ht="13.5" customHeight="1">
      <c r="A27" s="94"/>
      <c r="B27" s="145">
        <v>70005</v>
      </c>
      <c r="C27" s="146" t="s">
        <v>25</v>
      </c>
      <c r="D27" s="80"/>
      <c r="E27" s="149">
        <v>455100</v>
      </c>
      <c r="F27" s="149">
        <v>113775</v>
      </c>
      <c r="G27" s="149">
        <v>113775</v>
      </c>
    </row>
    <row r="28" spans="1:7" s="114" customFormat="1" ht="15.75" customHeight="1" thickBot="1">
      <c r="A28" s="94"/>
      <c r="B28" s="145">
        <v>70095</v>
      </c>
      <c r="C28" s="146" t="s">
        <v>16</v>
      </c>
      <c r="D28" s="80"/>
      <c r="E28" s="149">
        <v>16492</v>
      </c>
      <c r="F28" s="149">
        <v>4123</v>
      </c>
      <c r="G28" s="149">
        <v>4123</v>
      </c>
    </row>
    <row r="29" spans="1:7" ht="21.75" customHeight="1" thickBot="1">
      <c r="A29" s="70">
        <v>710</v>
      </c>
      <c r="B29" s="69"/>
      <c r="C29" s="61" t="s">
        <v>26</v>
      </c>
      <c r="D29" s="62"/>
      <c r="E29" s="63">
        <f>IF(SUM(E30,E31,E32,E33,E34)&gt;0,SUM(E30,E31,E32,E33,E34),"")</f>
        <v>768000</v>
      </c>
      <c r="F29" s="63">
        <f>IF(SUM(F30,F31,F32,F33,F34)&gt;0,SUM(F30,F31,F32,F33,F34),"")</f>
        <v>217080</v>
      </c>
      <c r="G29" s="63">
        <f>IF(SUM(G30,G31,G32,G33,G34)&gt;0,SUM(G30,G31,G32,G33,G34),"")</f>
        <v>217080</v>
      </c>
    </row>
    <row r="30" spans="1:7" s="114" customFormat="1" ht="13.5" customHeight="1">
      <c r="A30" s="94"/>
      <c r="B30" s="144">
        <v>71004</v>
      </c>
      <c r="C30" s="68" t="s">
        <v>121</v>
      </c>
      <c r="D30" s="64"/>
      <c r="E30" s="66">
        <v>255000</v>
      </c>
      <c r="F30" s="66">
        <v>56250</v>
      </c>
      <c r="G30" s="66">
        <v>56250</v>
      </c>
    </row>
    <row r="31" spans="1:7" s="114" customFormat="1" ht="12.75" customHeight="1">
      <c r="A31" s="94"/>
      <c r="B31" s="148">
        <v>71013</v>
      </c>
      <c r="C31" s="68" t="s">
        <v>27</v>
      </c>
      <c r="D31" s="64"/>
      <c r="E31" s="66">
        <v>40000</v>
      </c>
      <c r="F31" s="66">
        <v>10000</v>
      </c>
      <c r="G31" s="66">
        <v>10000</v>
      </c>
    </row>
    <row r="32" spans="1:7" s="114" customFormat="1" ht="14.25" customHeight="1">
      <c r="A32" s="94"/>
      <c r="B32" s="145">
        <v>71014</v>
      </c>
      <c r="C32" s="146" t="s">
        <v>28</v>
      </c>
      <c r="D32" s="80"/>
      <c r="E32" s="149">
        <v>200000</v>
      </c>
      <c r="F32" s="149">
        <v>50000</v>
      </c>
      <c r="G32" s="149">
        <v>50000</v>
      </c>
    </row>
    <row r="33" spans="1:7" s="114" customFormat="1" ht="12" customHeight="1">
      <c r="A33" s="94"/>
      <c r="B33" s="145">
        <v>71015</v>
      </c>
      <c r="C33" s="146" t="s">
        <v>29</v>
      </c>
      <c r="D33" s="80"/>
      <c r="E33" s="149">
        <v>113000</v>
      </c>
      <c r="F33" s="149">
        <v>60830</v>
      </c>
      <c r="G33" s="149">
        <v>60830</v>
      </c>
    </row>
    <row r="34" spans="1:7" s="114" customFormat="1" ht="12" customHeight="1" thickBot="1">
      <c r="A34" s="94"/>
      <c r="B34" s="144" t="s">
        <v>174</v>
      </c>
      <c r="C34" s="171" t="s">
        <v>16</v>
      </c>
      <c r="D34" s="172"/>
      <c r="E34" s="173">
        <v>160000</v>
      </c>
      <c r="F34" s="173">
        <v>40000</v>
      </c>
      <c r="G34" s="173">
        <v>40000</v>
      </c>
    </row>
    <row r="35" spans="1:7" ht="21" customHeight="1" thickBot="1">
      <c r="A35" s="70">
        <v>750</v>
      </c>
      <c r="B35" s="69"/>
      <c r="C35" s="61" t="s">
        <v>30</v>
      </c>
      <c r="D35" s="62"/>
      <c r="E35" s="63">
        <f>IF(SUM(E36,E37,E38,E39,E40,E41)&gt;0,SUM(E36,E37,E38,E39,E40,E41),"")</f>
        <v>10832703</v>
      </c>
      <c r="F35" s="63">
        <f>IF(SUM(F36,F37,F38,F39,F40,F41)&gt;0,SUM(F36,F37,F38,F39,F40,F41),"")</f>
        <v>3040433</v>
      </c>
      <c r="G35" s="63">
        <f>IF(SUM(G36,G37,G38,G39,G40,G41)&gt;0,SUM(G36,G37,G38,G39,G40,G41),"")</f>
        <v>3040433</v>
      </c>
    </row>
    <row r="36" spans="1:7" s="118" customFormat="1" ht="14.25" customHeight="1">
      <c r="A36" s="94"/>
      <c r="B36" s="144">
        <v>75011</v>
      </c>
      <c r="C36" s="68" t="s">
        <v>31</v>
      </c>
      <c r="D36" s="64"/>
      <c r="E36" s="66">
        <v>746519</v>
      </c>
      <c r="F36" s="66">
        <v>218995</v>
      </c>
      <c r="G36" s="66">
        <v>218995</v>
      </c>
    </row>
    <row r="37" spans="1:7" s="118" customFormat="1" ht="15" customHeight="1">
      <c r="A37" s="94"/>
      <c r="B37" s="148">
        <v>75020</v>
      </c>
      <c r="C37" s="68" t="s">
        <v>32</v>
      </c>
      <c r="D37" s="64"/>
      <c r="E37" s="66">
        <v>1491327</v>
      </c>
      <c r="F37" s="66">
        <v>416661</v>
      </c>
      <c r="G37" s="66">
        <v>416661</v>
      </c>
    </row>
    <row r="38" spans="1:7" s="118" customFormat="1" ht="13.5" customHeight="1">
      <c r="A38" s="94"/>
      <c r="B38" s="145">
        <v>75022</v>
      </c>
      <c r="C38" s="146" t="s">
        <v>122</v>
      </c>
      <c r="D38" s="80"/>
      <c r="E38" s="149">
        <v>317158</v>
      </c>
      <c r="F38" s="149">
        <v>79290</v>
      </c>
      <c r="G38" s="149">
        <v>79290</v>
      </c>
    </row>
    <row r="39" spans="1:7" s="118" customFormat="1" ht="26.25" customHeight="1">
      <c r="A39" s="94"/>
      <c r="B39" s="148">
        <v>75023</v>
      </c>
      <c r="C39" s="146" t="s">
        <v>33</v>
      </c>
      <c r="D39" s="80"/>
      <c r="E39" s="149">
        <v>7997264</v>
      </c>
      <c r="F39" s="149">
        <v>2251129</v>
      </c>
      <c r="G39" s="149">
        <v>2251129</v>
      </c>
    </row>
    <row r="40" spans="1:7" s="118" customFormat="1" ht="14.25" customHeight="1">
      <c r="A40" s="94"/>
      <c r="B40" s="144">
        <v>75045</v>
      </c>
      <c r="C40" s="68" t="s">
        <v>34</v>
      </c>
      <c r="D40" s="64"/>
      <c r="E40" s="66">
        <v>23000</v>
      </c>
      <c r="F40" s="66">
        <v>10000</v>
      </c>
      <c r="G40" s="66">
        <v>10000</v>
      </c>
    </row>
    <row r="41" spans="1:7" s="118" customFormat="1" ht="13.5" customHeight="1" thickBot="1">
      <c r="A41" s="94"/>
      <c r="B41" s="145">
        <v>75095</v>
      </c>
      <c r="C41" s="146" t="s">
        <v>16</v>
      </c>
      <c r="D41" s="80"/>
      <c r="E41" s="149">
        <v>257435</v>
      </c>
      <c r="F41" s="149">
        <v>64358</v>
      </c>
      <c r="G41" s="149">
        <v>64358</v>
      </c>
    </row>
    <row r="42" spans="1:7" s="22" customFormat="1" ht="39" customHeight="1" thickBot="1">
      <c r="A42" s="70">
        <v>751</v>
      </c>
      <c r="B42" s="69"/>
      <c r="C42" s="61" t="s">
        <v>123</v>
      </c>
      <c r="D42" s="62"/>
      <c r="E42" s="63">
        <f>IF(SUM(E43,E44,E45)&gt;0,SUM(E43,E44,E45),"")</f>
        <v>7869</v>
      </c>
      <c r="F42" s="63">
        <f>IF(SUM(F43,F44,F45)&gt;0,SUM(F43,F44,F45),"")</f>
        <v>1967</v>
      </c>
      <c r="G42" s="63">
        <f>IF(SUM(G43,G44,G45)&gt;0,SUM(G43,G44,G45),"")</f>
        <v>1967</v>
      </c>
    </row>
    <row r="43" spans="1:7" s="118" customFormat="1" ht="24.75" customHeight="1">
      <c r="A43" s="94"/>
      <c r="B43" s="144">
        <v>75101</v>
      </c>
      <c r="C43" s="68" t="s">
        <v>124</v>
      </c>
      <c r="D43" s="64"/>
      <c r="E43" s="66">
        <v>7869</v>
      </c>
      <c r="F43" s="66">
        <v>1967</v>
      </c>
      <c r="G43" s="66">
        <v>1967</v>
      </c>
    </row>
    <row r="44" spans="1:7" s="118" customFormat="1" ht="12.75" customHeight="1">
      <c r="A44" s="94"/>
      <c r="B44" s="148" t="s">
        <v>125</v>
      </c>
      <c r="C44" s="146" t="s">
        <v>38</v>
      </c>
      <c r="D44" s="80"/>
      <c r="E44" s="149"/>
      <c r="F44" s="149"/>
      <c r="G44" s="149"/>
    </row>
    <row r="45" spans="1:7" s="118" customFormat="1" ht="15" customHeight="1" thickBot="1">
      <c r="A45" s="94"/>
      <c r="B45" s="144" t="s">
        <v>126</v>
      </c>
      <c r="C45" s="146" t="s">
        <v>39</v>
      </c>
      <c r="D45" s="80"/>
      <c r="E45" s="149"/>
      <c r="F45" s="149"/>
      <c r="G45" s="149"/>
    </row>
    <row r="46" spans="1:7" s="22" customFormat="1" ht="27.75" customHeight="1" thickBot="1">
      <c r="A46" s="70">
        <v>754</v>
      </c>
      <c r="B46" s="69"/>
      <c r="C46" s="61" t="s">
        <v>40</v>
      </c>
      <c r="D46" s="62"/>
      <c r="E46" s="63">
        <f>IF(SUM(E47,E48,E49,E50)&gt;0,SUM(E47,E48,E49,E50),"")</f>
        <v>4384390</v>
      </c>
      <c r="F46" s="63">
        <f>IF(SUM(F47,F48,F49,F50)&gt;0,SUM(F47,F48,F49,F50),"")</f>
        <v>1189696</v>
      </c>
      <c r="G46" s="63">
        <f>IF(SUM(G47,G48,G49,G50)&gt;0,SUM(G47,G48,G49,G50),"")</f>
        <v>1189696</v>
      </c>
    </row>
    <row r="47" spans="1:7" s="118" customFormat="1" ht="13.5" customHeight="1">
      <c r="A47" s="94"/>
      <c r="B47" s="145">
        <v>75411</v>
      </c>
      <c r="C47" s="153" t="s">
        <v>41</v>
      </c>
      <c r="D47" s="80"/>
      <c r="E47" s="149">
        <v>4165000</v>
      </c>
      <c r="F47" s="149">
        <v>1134848</v>
      </c>
      <c r="G47" s="149">
        <v>1134848</v>
      </c>
    </row>
    <row r="48" spans="1:7" s="114" customFormat="1" ht="13.5" customHeight="1">
      <c r="A48" s="94"/>
      <c r="B48" s="145">
        <v>75414</v>
      </c>
      <c r="C48" s="153" t="s">
        <v>127</v>
      </c>
      <c r="D48" s="80"/>
      <c r="E48" s="149">
        <v>29790</v>
      </c>
      <c r="F48" s="149">
        <v>7448</v>
      </c>
      <c r="G48" s="149">
        <v>7448</v>
      </c>
    </row>
    <row r="49" spans="1:7" s="118" customFormat="1" ht="12.75" customHeight="1">
      <c r="A49" s="94"/>
      <c r="B49" s="145">
        <v>75416</v>
      </c>
      <c r="C49" s="153" t="s">
        <v>42</v>
      </c>
      <c r="D49" s="80"/>
      <c r="E49" s="149">
        <v>24600</v>
      </c>
      <c r="F49" s="149">
        <v>6150</v>
      </c>
      <c r="G49" s="149">
        <v>6150</v>
      </c>
    </row>
    <row r="50" spans="1:7" s="118" customFormat="1" ht="14.25" customHeight="1" thickBot="1">
      <c r="A50" s="94"/>
      <c r="B50" s="145">
        <v>75495</v>
      </c>
      <c r="C50" s="153" t="s">
        <v>16</v>
      </c>
      <c r="D50" s="80"/>
      <c r="E50" s="149">
        <v>165000</v>
      </c>
      <c r="F50" s="149">
        <v>41250</v>
      </c>
      <c r="G50" s="149">
        <v>41250</v>
      </c>
    </row>
    <row r="51" spans="1:7" s="22" customFormat="1" ht="22.5" customHeight="1" thickBot="1">
      <c r="A51" s="70">
        <v>758</v>
      </c>
      <c r="B51" s="69"/>
      <c r="C51" s="74" t="s">
        <v>50</v>
      </c>
      <c r="D51" s="62"/>
      <c r="E51" s="63">
        <f>IF(SUM(E52)&gt;0,SUM(E52),"")</f>
        <v>3370325</v>
      </c>
      <c r="F51" s="63">
        <f>IF(SUM(F52)&gt;0,SUM(F52),"")</f>
      </c>
      <c r="G51" s="63">
        <f>IF(SUM(G52)&gt;0,SUM(G52),"")</f>
      </c>
    </row>
    <row r="52" spans="1:7" s="118" customFormat="1" ht="18" customHeight="1" thickBot="1">
      <c r="A52" s="94"/>
      <c r="B52" s="144">
        <v>75818</v>
      </c>
      <c r="C52" s="154" t="s">
        <v>128</v>
      </c>
      <c r="D52" s="64"/>
      <c r="E52" s="66">
        <v>3370325</v>
      </c>
      <c r="F52" s="66"/>
      <c r="G52" s="66"/>
    </row>
    <row r="53" spans="1:7" s="22" customFormat="1" ht="22.5" customHeight="1" thickBot="1">
      <c r="A53" s="70">
        <v>801</v>
      </c>
      <c r="B53" s="69"/>
      <c r="C53" s="74" t="s">
        <v>59</v>
      </c>
      <c r="D53" s="62"/>
      <c r="E53" s="63">
        <f>IF(SUM(E54,E55,E56,E57,E58,E59,E60,E61,E62,E63,E64,E65,E66,E67)&gt;0,SUM(E54,E55,E56,E58,E57,E59,E60,E61,E62,E63,E64,E65,E66,E67),"")</f>
        <v>58061615</v>
      </c>
      <c r="F53" s="63">
        <f>IF(SUM(F54,F55,F56,F57,F58,F59,F60,F61,F62,F63,F64,F65,F66,F67)&gt;0,SUM(F54,F55,F56,F58,F57,F59,F60,F61,F62,F63,F64,F65,F66,F67),"")</f>
        <v>21109096</v>
      </c>
      <c r="G53" s="63">
        <f>IF(SUM(G54,G55,G56,G57,G58,G59,G60,G61,G62,G63,G64,G65,G66,G67)&gt;0,SUM(G54,G55,G56,G58,G57,G59,G60,G61,G62,G63,G64,G65,G66,G67),"")</f>
        <v>21109096</v>
      </c>
    </row>
    <row r="54" spans="1:7" s="118" customFormat="1" ht="15" customHeight="1">
      <c r="A54" s="94"/>
      <c r="B54" s="144">
        <v>80101</v>
      </c>
      <c r="C54" s="154" t="s">
        <v>60</v>
      </c>
      <c r="D54" s="64"/>
      <c r="E54" s="66">
        <v>15679573</v>
      </c>
      <c r="F54" s="66">
        <v>6088250</v>
      </c>
      <c r="G54" s="66">
        <v>6088250</v>
      </c>
    </row>
    <row r="55" spans="1:7" s="118" customFormat="1" ht="14.25" customHeight="1">
      <c r="A55" s="94"/>
      <c r="B55" s="145">
        <v>80102</v>
      </c>
      <c r="C55" s="153" t="s">
        <v>61</v>
      </c>
      <c r="D55" s="80"/>
      <c r="E55" s="150">
        <v>541930</v>
      </c>
      <c r="F55" s="149">
        <v>208435</v>
      </c>
      <c r="G55" s="149">
        <v>208435</v>
      </c>
    </row>
    <row r="56" spans="1:7" s="118" customFormat="1" ht="15" customHeight="1">
      <c r="A56" s="94"/>
      <c r="B56" s="145">
        <v>80104</v>
      </c>
      <c r="C56" s="153" t="s">
        <v>62</v>
      </c>
      <c r="D56" s="80"/>
      <c r="E56" s="150">
        <v>5250467</v>
      </c>
      <c r="F56" s="149">
        <v>1891191</v>
      </c>
      <c r="G56" s="149">
        <v>1891191</v>
      </c>
    </row>
    <row r="57" spans="1:7" s="114" customFormat="1" ht="15" customHeight="1">
      <c r="A57" s="155"/>
      <c r="B57" s="156" t="s">
        <v>129</v>
      </c>
      <c r="C57" s="151" t="s">
        <v>173</v>
      </c>
      <c r="D57" s="77"/>
      <c r="E57" s="79">
        <v>137862</v>
      </c>
      <c r="F57" s="78">
        <v>19695</v>
      </c>
      <c r="G57" s="78">
        <v>19695</v>
      </c>
    </row>
    <row r="58" spans="1:7" s="118" customFormat="1" ht="14.25" customHeight="1">
      <c r="A58" s="94"/>
      <c r="B58" s="157">
        <v>80110</v>
      </c>
      <c r="C58" s="154" t="s">
        <v>64</v>
      </c>
      <c r="D58" s="64"/>
      <c r="E58" s="67">
        <v>11810617</v>
      </c>
      <c r="F58" s="66">
        <v>3797075</v>
      </c>
      <c r="G58" s="66">
        <v>3797075</v>
      </c>
    </row>
    <row r="59" spans="1:7" s="118" customFormat="1" ht="16.5" customHeight="1">
      <c r="A59" s="94"/>
      <c r="B59" s="145">
        <v>80111</v>
      </c>
      <c r="C59" s="153" t="s">
        <v>130</v>
      </c>
      <c r="D59" s="80"/>
      <c r="E59" s="150">
        <v>494910</v>
      </c>
      <c r="F59" s="149">
        <v>190350</v>
      </c>
      <c r="G59" s="149">
        <v>190350</v>
      </c>
    </row>
    <row r="60" spans="1:7" s="114" customFormat="1" ht="15" customHeight="1">
      <c r="A60" s="93"/>
      <c r="B60" s="145" t="s">
        <v>131</v>
      </c>
      <c r="C60" s="153" t="s">
        <v>132</v>
      </c>
      <c r="D60" s="80"/>
      <c r="E60" s="150">
        <v>11000</v>
      </c>
      <c r="F60" s="149">
        <v>2750</v>
      </c>
      <c r="G60" s="149">
        <v>2750</v>
      </c>
    </row>
    <row r="61" spans="1:7" s="124" customFormat="1" ht="16.5" customHeight="1">
      <c r="A61" s="94"/>
      <c r="B61" s="145">
        <v>80120</v>
      </c>
      <c r="C61" s="153" t="s">
        <v>133</v>
      </c>
      <c r="D61" s="80"/>
      <c r="E61" s="149">
        <v>8759750</v>
      </c>
      <c r="F61" s="149">
        <v>3380696</v>
      </c>
      <c r="G61" s="149">
        <v>3380696</v>
      </c>
    </row>
    <row r="62" spans="1:7" s="108" customFormat="1" ht="15" customHeight="1">
      <c r="A62" s="93"/>
      <c r="B62" s="148" t="s">
        <v>134</v>
      </c>
      <c r="C62" s="153" t="s">
        <v>66</v>
      </c>
      <c r="D62" s="80"/>
      <c r="E62" s="150">
        <v>1004775</v>
      </c>
      <c r="F62" s="149">
        <v>370114</v>
      </c>
      <c r="G62" s="149">
        <v>370114</v>
      </c>
    </row>
    <row r="63" spans="1:7" s="124" customFormat="1" ht="15.75" customHeight="1">
      <c r="A63" s="93"/>
      <c r="B63" s="145">
        <v>80130</v>
      </c>
      <c r="C63" s="146" t="s">
        <v>67</v>
      </c>
      <c r="D63" s="80"/>
      <c r="E63" s="149">
        <v>12000579</v>
      </c>
      <c r="F63" s="149">
        <v>4320940</v>
      </c>
      <c r="G63" s="149">
        <v>4320940</v>
      </c>
    </row>
    <row r="64" spans="1:7" s="124" customFormat="1" ht="15.75" customHeight="1">
      <c r="A64" s="93"/>
      <c r="B64" s="145">
        <v>80134</v>
      </c>
      <c r="C64" s="146" t="s">
        <v>135</v>
      </c>
      <c r="D64" s="80"/>
      <c r="E64" s="150">
        <v>215250</v>
      </c>
      <c r="F64" s="149">
        <v>82788</v>
      </c>
      <c r="G64" s="149">
        <v>82788</v>
      </c>
    </row>
    <row r="65" spans="1:7" s="124" customFormat="1" ht="24.75" customHeight="1">
      <c r="A65" s="93"/>
      <c r="B65" s="145">
        <v>80140</v>
      </c>
      <c r="C65" s="146" t="s">
        <v>136</v>
      </c>
      <c r="D65" s="80"/>
      <c r="E65" s="150">
        <v>1418741</v>
      </c>
      <c r="F65" s="149">
        <v>572772</v>
      </c>
      <c r="G65" s="149">
        <v>572772</v>
      </c>
    </row>
    <row r="66" spans="1:7" s="108" customFormat="1" ht="17.25" customHeight="1">
      <c r="A66" s="93"/>
      <c r="B66" s="148" t="s">
        <v>137</v>
      </c>
      <c r="C66" s="153" t="s">
        <v>138</v>
      </c>
      <c r="D66" s="80"/>
      <c r="E66" s="150">
        <v>225285</v>
      </c>
      <c r="F66" s="149">
        <v>56321</v>
      </c>
      <c r="G66" s="149">
        <v>56321</v>
      </c>
    </row>
    <row r="67" spans="1:7" s="124" customFormat="1" ht="14.25" customHeight="1" thickBot="1">
      <c r="A67" s="93"/>
      <c r="B67" s="144">
        <v>80195</v>
      </c>
      <c r="C67" s="154" t="s">
        <v>16</v>
      </c>
      <c r="D67" s="64"/>
      <c r="E67" s="66">
        <v>510876</v>
      </c>
      <c r="F67" s="66">
        <v>127719</v>
      </c>
      <c r="G67" s="66">
        <v>127719</v>
      </c>
    </row>
    <row r="68" spans="1:7" s="27" customFormat="1" ht="21.75" customHeight="1" thickBot="1">
      <c r="A68" s="96">
        <v>851</v>
      </c>
      <c r="B68" s="69"/>
      <c r="C68" s="74" t="s">
        <v>69</v>
      </c>
      <c r="D68" s="62"/>
      <c r="E68" s="63">
        <f>IF(SUM(E69,E70,E71)&gt;0,SUM(E69,E70,E71),"")</f>
        <v>883421</v>
      </c>
      <c r="F68" s="63">
        <f>IF(SUM(F69,F70,F71)&gt;0,SUM(F69,F70,F71),"")</f>
        <v>163286</v>
      </c>
      <c r="G68" s="63">
        <f>IF(SUM(G69,G70,G71)&gt;0,SUM(G69,G70,G71),"")</f>
        <v>163286</v>
      </c>
    </row>
    <row r="69" spans="1:7" s="124" customFormat="1" ht="14.25" customHeight="1">
      <c r="A69" s="94"/>
      <c r="B69" s="144">
        <v>85154</v>
      </c>
      <c r="C69" s="154" t="s">
        <v>70</v>
      </c>
      <c r="D69" s="64"/>
      <c r="E69" s="66">
        <v>823764</v>
      </c>
      <c r="F69" s="66">
        <v>148872</v>
      </c>
      <c r="G69" s="66">
        <v>148872</v>
      </c>
    </row>
    <row r="70" spans="1:7" s="131" customFormat="1" ht="36.75" customHeight="1">
      <c r="A70" s="93"/>
      <c r="B70" s="158">
        <v>85156</v>
      </c>
      <c r="C70" s="68" t="s">
        <v>139</v>
      </c>
      <c r="D70" s="159"/>
      <c r="E70" s="160">
        <v>32000</v>
      </c>
      <c r="F70" s="160">
        <v>7499</v>
      </c>
      <c r="G70" s="160">
        <v>7499</v>
      </c>
    </row>
    <row r="71" spans="1:7" s="124" customFormat="1" ht="15" customHeight="1" thickBot="1">
      <c r="A71" s="95"/>
      <c r="B71" s="144">
        <v>85195</v>
      </c>
      <c r="C71" s="154" t="s">
        <v>16</v>
      </c>
      <c r="D71" s="64"/>
      <c r="E71" s="66">
        <v>27657</v>
      </c>
      <c r="F71" s="66">
        <v>6915</v>
      </c>
      <c r="G71" s="66">
        <v>6915</v>
      </c>
    </row>
    <row r="72" spans="1:7" s="27" customFormat="1" ht="22.5" customHeight="1" thickBot="1">
      <c r="A72" s="70">
        <v>852</v>
      </c>
      <c r="B72" s="69"/>
      <c r="C72" s="74" t="s">
        <v>140</v>
      </c>
      <c r="D72" s="62"/>
      <c r="E72" s="63">
        <f>IF(SUM(E73,E74,E75,E76,E77,E78,E79,E80,E81,E82,E83,E84,E85,E86)&gt;0,SUM(E73,E74,E75,E76,E77,E78,E79,E80,E81,E82,E83,E84,E85,E86),"")</f>
        <v>16959372</v>
      </c>
      <c r="F72" s="63">
        <f>IF(SUM(F73,F74,F75,F76,F77,F78,F79,F80,F81,F82,F83,F84,F85,F86)&gt;0,SUM(F73,F74,F75,F76,F77,F78,F79,F80,F81,F82,F83,F84,F85,F86),"")</f>
        <v>4447116</v>
      </c>
      <c r="G72" s="63">
        <f>IF(SUM(G73,G74,G75,G76,G77,G78,G79,G80,G81,G82,G83,G84,G85,G86)&gt;0,SUM(G73,G74,G75,G76,G77,G78,G79,G80,G81,G82,G83,G84,G85,G86),"")</f>
        <v>4447116</v>
      </c>
    </row>
    <row r="73" spans="1:7" s="124" customFormat="1" ht="15.75" customHeight="1">
      <c r="A73" s="94"/>
      <c r="B73" s="144" t="s">
        <v>141</v>
      </c>
      <c r="C73" s="154" t="s">
        <v>73</v>
      </c>
      <c r="D73" s="64"/>
      <c r="E73" s="66">
        <v>1513950</v>
      </c>
      <c r="F73" s="66">
        <v>537836</v>
      </c>
      <c r="G73" s="66">
        <v>537836</v>
      </c>
    </row>
    <row r="74" spans="1:7" s="124" customFormat="1" ht="14.25" customHeight="1">
      <c r="A74" s="95"/>
      <c r="B74" s="148" t="s">
        <v>142</v>
      </c>
      <c r="C74" s="154" t="s">
        <v>74</v>
      </c>
      <c r="D74" s="64"/>
      <c r="E74" s="66">
        <v>2082600</v>
      </c>
      <c r="F74" s="66">
        <v>516475</v>
      </c>
      <c r="G74" s="66">
        <v>516475</v>
      </c>
    </row>
    <row r="75" spans="1:7" s="124" customFormat="1" ht="24" customHeight="1">
      <c r="A75" s="93"/>
      <c r="B75" s="145" t="s">
        <v>143</v>
      </c>
      <c r="C75" s="146" t="s">
        <v>144</v>
      </c>
      <c r="D75" s="80"/>
      <c r="E75" s="149">
        <v>567010</v>
      </c>
      <c r="F75" s="149">
        <v>136778</v>
      </c>
      <c r="G75" s="149">
        <v>136778</v>
      </c>
    </row>
    <row r="76" spans="1:7" s="124" customFormat="1" ht="12.75" customHeight="1">
      <c r="A76" s="93"/>
      <c r="B76" s="148" t="s">
        <v>145</v>
      </c>
      <c r="C76" s="154" t="s">
        <v>146</v>
      </c>
      <c r="D76" s="64"/>
      <c r="E76" s="66">
        <v>653230</v>
      </c>
      <c r="F76" s="66">
        <v>159615</v>
      </c>
      <c r="G76" s="66">
        <v>159615</v>
      </c>
    </row>
    <row r="77" spans="1:7" s="131" customFormat="1" ht="36">
      <c r="A77" s="93"/>
      <c r="B77" s="161" t="s">
        <v>147</v>
      </c>
      <c r="C77" s="68" t="s">
        <v>148</v>
      </c>
      <c r="D77" s="159"/>
      <c r="E77" s="160">
        <v>111000</v>
      </c>
      <c r="F77" s="160">
        <v>21950</v>
      </c>
      <c r="G77" s="160">
        <v>21950</v>
      </c>
    </row>
    <row r="78" spans="1:7" s="131" customFormat="1" ht="24">
      <c r="A78" s="93"/>
      <c r="B78" s="162" t="s">
        <v>149</v>
      </c>
      <c r="C78" s="146" t="s">
        <v>78</v>
      </c>
      <c r="D78" s="163"/>
      <c r="E78" s="164">
        <v>3054229</v>
      </c>
      <c r="F78" s="164">
        <v>798668</v>
      </c>
      <c r="G78" s="164">
        <v>798668</v>
      </c>
    </row>
    <row r="79" spans="1:7" s="124" customFormat="1" ht="14.25" customHeight="1">
      <c r="A79" s="93"/>
      <c r="B79" s="145" t="s">
        <v>150</v>
      </c>
      <c r="C79" s="153" t="s">
        <v>79</v>
      </c>
      <c r="D79" s="80"/>
      <c r="E79" s="149">
        <v>5300000</v>
      </c>
      <c r="F79" s="149">
        <v>1325000</v>
      </c>
      <c r="G79" s="149">
        <v>1325000</v>
      </c>
    </row>
    <row r="80" spans="1:7" s="124" customFormat="1" ht="13.5" customHeight="1">
      <c r="A80" s="93"/>
      <c r="B80" s="145" t="s">
        <v>151</v>
      </c>
      <c r="C80" s="153" t="s">
        <v>80</v>
      </c>
      <c r="D80" s="80"/>
      <c r="E80" s="149">
        <v>679000</v>
      </c>
      <c r="F80" s="149">
        <v>79521</v>
      </c>
      <c r="G80" s="149">
        <v>79521</v>
      </c>
    </row>
    <row r="81" spans="1:7" s="124" customFormat="1" ht="14.25" customHeight="1">
      <c r="A81" s="93"/>
      <c r="B81" s="144" t="s">
        <v>152</v>
      </c>
      <c r="C81" s="154" t="s">
        <v>81</v>
      </c>
      <c r="D81" s="64"/>
      <c r="E81" s="66">
        <v>2430700</v>
      </c>
      <c r="F81" s="66">
        <v>708265</v>
      </c>
      <c r="G81" s="66">
        <v>708265</v>
      </c>
    </row>
    <row r="82" spans="1:7" s="131" customFormat="1" ht="33" customHeight="1">
      <c r="A82" s="75"/>
      <c r="B82" s="158" t="s">
        <v>153</v>
      </c>
      <c r="C82" s="146" t="s">
        <v>154</v>
      </c>
      <c r="D82" s="163"/>
      <c r="E82" s="164"/>
      <c r="F82" s="164"/>
      <c r="G82" s="164"/>
    </row>
    <row r="83" spans="1:7" s="124" customFormat="1" ht="15" customHeight="1">
      <c r="A83" s="75"/>
      <c r="B83" s="144" t="s">
        <v>155</v>
      </c>
      <c r="C83" s="154" t="s">
        <v>82</v>
      </c>
      <c r="D83" s="64"/>
      <c r="E83" s="66">
        <v>227111</v>
      </c>
      <c r="F83" s="66">
        <v>66138</v>
      </c>
      <c r="G83" s="66">
        <v>66138</v>
      </c>
    </row>
    <row r="84" spans="1:7" s="108" customFormat="1" ht="22.5" customHeight="1">
      <c r="A84" s="93"/>
      <c r="B84" s="156" t="s">
        <v>156</v>
      </c>
      <c r="C84" s="68" t="s">
        <v>157</v>
      </c>
      <c r="D84" s="77"/>
      <c r="E84" s="66">
        <v>103000</v>
      </c>
      <c r="F84" s="66">
        <v>37484</v>
      </c>
      <c r="G84" s="66">
        <v>37484</v>
      </c>
    </row>
    <row r="85" spans="1:7" s="108" customFormat="1" ht="14.25" customHeight="1">
      <c r="A85" s="93"/>
      <c r="B85" s="76" t="s">
        <v>158</v>
      </c>
      <c r="C85" s="165" t="s">
        <v>84</v>
      </c>
      <c r="D85" s="82"/>
      <c r="E85" s="66">
        <v>40000</v>
      </c>
      <c r="F85" s="66">
        <v>10000</v>
      </c>
      <c r="G85" s="66">
        <v>10000</v>
      </c>
    </row>
    <row r="86" spans="1:7" s="124" customFormat="1" ht="13.5" customHeight="1" thickBot="1">
      <c r="A86" s="93"/>
      <c r="B86" s="145" t="s">
        <v>159</v>
      </c>
      <c r="C86" s="153" t="s">
        <v>16</v>
      </c>
      <c r="D86" s="80"/>
      <c r="E86" s="149">
        <v>197542</v>
      </c>
      <c r="F86" s="149">
        <v>49386</v>
      </c>
      <c r="G86" s="149">
        <v>49386</v>
      </c>
    </row>
    <row r="87" spans="1:15" s="84" customFormat="1" ht="27" customHeight="1" thickBot="1">
      <c r="A87" s="70">
        <v>853</v>
      </c>
      <c r="B87" s="98"/>
      <c r="C87" s="170" t="s">
        <v>160</v>
      </c>
      <c r="D87" s="83"/>
      <c r="E87" s="63">
        <f>IF(SUM(E88,E89)&gt;0,SUM(E88,E89),"")</f>
        <v>237510</v>
      </c>
      <c r="F87" s="63">
        <f>IF(SUM(F88,F89)&gt;0,SUM(F88,F89),"")</f>
        <v>66566</v>
      </c>
      <c r="G87" s="63">
        <f>IF(SUM(G88,G89)&gt;0,SUM(G88,G89),"")</f>
        <v>66566</v>
      </c>
      <c r="H87" s="81"/>
      <c r="I87" s="81"/>
      <c r="J87" s="81"/>
      <c r="K87" s="81"/>
      <c r="L87" s="81"/>
      <c r="M87" s="81"/>
      <c r="N87" s="81"/>
      <c r="O87" s="81"/>
    </row>
    <row r="88" spans="1:7" s="108" customFormat="1" ht="24.75" customHeight="1">
      <c r="A88" s="95"/>
      <c r="B88" s="76" t="s">
        <v>161</v>
      </c>
      <c r="C88" s="68" t="s">
        <v>86</v>
      </c>
      <c r="D88" s="77"/>
      <c r="E88" s="66">
        <v>237510</v>
      </c>
      <c r="F88" s="66">
        <v>66566</v>
      </c>
      <c r="G88" s="66">
        <v>66566</v>
      </c>
    </row>
    <row r="89" spans="1:7" s="108" customFormat="1" ht="13.5" customHeight="1" thickBot="1">
      <c r="A89" s="93"/>
      <c r="B89" s="156" t="s">
        <v>162</v>
      </c>
      <c r="C89" s="153" t="s">
        <v>163</v>
      </c>
      <c r="D89" s="82"/>
      <c r="E89" s="149"/>
      <c r="F89" s="149"/>
      <c r="G89" s="149"/>
    </row>
    <row r="90" spans="1:7" s="27" customFormat="1" ht="21" customHeight="1" thickBot="1">
      <c r="A90" s="96">
        <v>854</v>
      </c>
      <c r="B90" s="69"/>
      <c r="C90" s="74" t="s">
        <v>87</v>
      </c>
      <c r="D90" s="62"/>
      <c r="E90" s="63">
        <f>IF(SUM(E91,E92,E93,E94,E95,E96)&gt;0,SUM(E91,E92,E93,E94,E95,E96),"")</f>
        <v>4167011</v>
      </c>
      <c r="F90" s="63">
        <f>IF(SUM(F91,F92,F93,F94,F95,F96)&gt;0,SUM(F91,F92,F93,F94,F95,F96),"")</f>
        <v>1607577</v>
      </c>
      <c r="G90" s="63">
        <f>IF(SUM(G91,G92,G93,G94,G95,G96)&gt;0,SUM(G91,G92,G93,G94,G95,G96),"")</f>
        <v>1607577</v>
      </c>
    </row>
    <row r="91" spans="1:7" s="124" customFormat="1" ht="13.5" customHeight="1">
      <c r="A91" s="94"/>
      <c r="B91" s="144">
        <v>85401</v>
      </c>
      <c r="C91" s="154" t="s">
        <v>88</v>
      </c>
      <c r="D91" s="64"/>
      <c r="E91" s="65">
        <v>1305292</v>
      </c>
      <c r="F91" s="66">
        <v>503114</v>
      </c>
      <c r="G91" s="66">
        <v>503114</v>
      </c>
    </row>
    <row r="92" spans="1:7" s="124" customFormat="1" ht="22.5" customHeight="1">
      <c r="A92" s="93"/>
      <c r="B92" s="145">
        <v>85406</v>
      </c>
      <c r="C92" s="166" t="s">
        <v>89</v>
      </c>
      <c r="D92" s="80"/>
      <c r="E92" s="147">
        <v>649757</v>
      </c>
      <c r="F92" s="149">
        <v>273960</v>
      </c>
      <c r="G92" s="149">
        <v>273960</v>
      </c>
    </row>
    <row r="93" spans="1:7" s="124" customFormat="1" ht="13.5" customHeight="1">
      <c r="A93" s="93"/>
      <c r="B93" s="145">
        <v>85410</v>
      </c>
      <c r="C93" s="153" t="s">
        <v>90</v>
      </c>
      <c r="D93" s="80"/>
      <c r="E93" s="65">
        <v>2116147</v>
      </c>
      <c r="F93" s="66">
        <v>806549</v>
      </c>
      <c r="G93" s="66">
        <v>806549</v>
      </c>
    </row>
    <row r="94" spans="1:7" s="124" customFormat="1" ht="13.5" customHeight="1">
      <c r="A94" s="93"/>
      <c r="B94" s="148">
        <v>85415</v>
      </c>
      <c r="C94" s="153" t="s">
        <v>91</v>
      </c>
      <c r="D94" s="80"/>
      <c r="E94" s="147">
        <v>50000</v>
      </c>
      <c r="F94" s="66">
        <v>12500</v>
      </c>
      <c r="G94" s="66">
        <v>12500</v>
      </c>
    </row>
    <row r="95" spans="1:7" s="108" customFormat="1" ht="13.5" customHeight="1">
      <c r="A95" s="93"/>
      <c r="B95" s="144" t="s">
        <v>164</v>
      </c>
      <c r="C95" s="153" t="s">
        <v>165</v>
      </c>
      <c r="D95" s="80"/>
      <c r="E95" s="65">
        <v>11335</v>
      </c>
      <c r="F95" s="149">
        <v>2834</v>
      </c>
      <c r="G95" s="149">
        <v>2834</v>
      </c>
    </row>
    <row r="96" spans="1:7" s="124" customFormat="1" ht="12.75" customHeight="1" thickBot="1">
      <c r="A96" s="93"/>
      <c r="B96" s="145" t="s">
        <v>166</v>
      </c>
      <c r="C96" s="153" t="s">
        <v>167</v>
      </c>
      <c r="D96" s="80" t="s">
        <v>116</v>
      </c>
      <c r="E96" s="65">
        <v>34480</v>
      </c>
      <c r="F96" s="149">
        <v>8620</v>
      </c>
      <c r="G96" s="149">
        <v>8620</v>
      </c>
    </row>
    <row r="97" spans="1:7" s="27" customFormat="1" ht="25.5" customHeight="1" thickBot="1">
      <c r="A97" s="96">
        <v>900</v>
      </c>
      <c r="B97" s="69"/>
      <c r="C97" s="74" t="s">
        <v>92</v>
      </c>
      <c r="D97" s="62"/>
      <c r="E97" s="63">
        <f>IF(SUM(E98,E99,E100,E101,E102,E103,E104,E105)&gt;0,SUM(E98,E99,E100,E101,E102,E103,E104,E105),"")</f>
        <v>19079688</v>
      </c>
      <c r="F97" s="63">
        <f>IF(SUM(F98,F99,F100,F101,F102,F103,F104,F105)&gt;0,SUM(F98,F99,F100,F101,F102,F103,F104,F105),"")</f>
        <v>4311780</v>
      </c>
      <c r="G97" s="63">
        <f>IF(SUM(G98,G99,G100,G101,G102,G103,G104,G105)&gt;0,SUM(G98,G99,G100,G101,G102,G103,G104,G105),"")</f>
        <v>4311780</v>
      </c>
    </row>
    <row r="98" spans="1:7" s="124" customFormat="1" ht="12.75" customHeight="1">
      <c r="A98" s="94"/>
      <c r="B98" s="144">
        <v>90001</v>
      </c>
      <c r="C98" s="154" t="s">
        <v>93</v>
      </c>
      <c r="D98" s="64"/>
      <c r="E98" s="66">
        <v>13140182</v>
      </c>
      <c r="F98" s="66">
        <v>3125073</v>
      </c>
      <c r="G98" s="66">
        <v>3125073</v>
      </c>
    </row>
    <row r="99" spans="1:7" s="124" customFormat="1" ht="13.5" customHeight="1">
      <c r="A99" s="93"/>
      <c r="B99" s="145">
        <v>90002</v>
      </c>
      <c r="C99" s="153" t="s">
        <v>94</v>
      </c>
      <c r="D99" s="80"/>
      <c r="E99" s="149">
        <v>1445276</v>
      </c>
      <c r="F99" s="149">
        <v>80650</v>
      </c>
      <c r="G99" s="149">
        <v>80650</v>
      </c>
    </row>
    <row r="100" spans="1:7" s="124" customFormat="1" ht="12.75" customHeight="1">
      <c r="A100" s="93"/>
      <c r="B100" s="145">
        <v>90003</v>
      </c>
      <c r="C100" s="153" t="s">
        <v>168</v>
      </c>
      <c r="D100" s="80"/>
      <c r="E100" s="149">
        <v>1142789</v>
      </c>
      <c r="F100" s="149">
        <v>285697</v>
      </c>
      <c r="G100" s="149">
        <v>285697</v>
      </c>
    </row>
    <row r="101" spans="1:7" s="124" customFormat="1" ht="12" customHeight="1">
      <c r="A101" s="93"/>
      <c r="B101" s="145">
        <v>90004</v>
      </c>
      <c r="C101" s="153" t="s">
        <v>95</v>
      </c>
      <c r="D101" s="80"/>
      <c r="E101" s="149">
        <v>760000</v>
      </c>
      <c r="F101" s="149">
        <v>150000</v>
      </c>
      <c r="G101" s="149">
        <v>150000</v>
      </c>
    </row>
    <row r="102" spans="1:7" s="124" customFormat="1" ht="12.75" customHeight="1">
      <c r="A102" s="93"/>
      <c r="B102" s="145">
        <v>90013</v>
      </c>
      <c r="C102" s="153" t="s">
        <v>169</v>
      </c>
      <c r="D102" s="80"/>
      <c r="E102" s="149">
        <v>100000</v>
      </c>
      <c r="F102" s="149">
        <v>25000</v>
      </c>
      <c r="G102" s="149">
        <v>25000</v>
      </c>
    </row>
    <row r="103" spans="1:7" s="124" customFormat="1" ht="14.25" customHeight="1">
      <c r="A103" s="93"/>
      <c r="B103" s="148">
        <v>90015</v>
      </c>
      <c r="C103" s="154" t="s">
        <v>170</v>
      </c>
      <c r="D103" s="64"/>
      <c r="E103" s="66">
        <v>1690000</v>
      </c>
      <c r="F103" s="66">
        <v>400000</v>
      </c>
      <c r="G103" s="66">
        <v>400000</v>
      </c>
    </row>
    <row r="104" spans="1:7" s="108" customFormat="1" ht="12.75" customHeight="1">
      <c r="A104" s="93"/>
      <c r="B104" s="144" t="s">
        <v>171</v>
      </c>
      <c r="C104" s="153" t="s">
        <v>172</v>
      </c>
      <c r="D104" s="80"/>
      <c r="E104" s="167">
        <v>10000</v>
      </c>
      <c r="F104" s="167">
        <v>2500</v>
      </c>
      <c r="G104" s="167">
        <v>2500</v>
      </c>
    </row>
    <row r="105" spans="1:7" s="124" customFormat="1" ht="13.5" customHeight="1" thickBot="1">
      <c r="A105" s="93"/>
      <c r="B105" s="145">
        <v>90095</v>
      </c>
      <c r="C105" s="153" t="s">
        <v>16</v>
      </c>
      <c r="D105" s="80"/>
      <c r="E105" s="149">
        <v>791441</v>
      </c>
      <c r="F105" s="149">
        <v>242860</v>
      </c>
      <c r="G105" s="149">
        <v>242860</v>
      </c>
    </row>
    <row r="106" spans="1:7" s="27" customFormat="1" ht="23.25" customHeight="1" thickBot="1">
      <c r="A106" s="96">
        <v>921</v>
      </c>
      <c r="B106" s="69"/>
      <c r="C106" s="74" t="s">
        <v>98</v>
      </c>
      <c r="D106" s="62"/>
      <c r="E106" s="63">
        <f>IF(SUM(E107,E108,E109,E110,E111,E112,E113)&gt;0,SUM(E107,E108,E109,E110,E111,E112,E113),"")</f>
        <v>2431200</v>
      </c>
      <c r="F106" s="63">
        <f>IF(SUM(F107,F108,F109,F110,F111,F112,F113)&gt;0,SUM(F107,F108,F109,F110,F111,F112,F113),"")</f>
        <v>1082171</v>
      </c>
      <c r="G106" s="63">
        <f>IF(SUM(G107,G108,G109,G110,G111,G112,G113)&gt;0,SUM(G107,G108,G109,G110,G111,G112,G113),"")</f>
        <v>1082171</v>
      </c>
    </row>
    <row r="107" spans="1:7" s="124" customFormat="1" ht="12" customHeight="1">
      <c r="A107" s="94"/>
      <c r="B107" s="168">
        <v>92106</v>
      </c>
      <c r="C107" s="154" t="s">
        <v>100</v>
      </c>
      <c r="D107" s="64"/>
      <c r="E107" s="66">
        <v>316000</v>
      </c>
      <c r="F107" s="66">
        <v>164000</v>
      </c>
      <c r="G107" s="66">
        <v>164000</v>
      </c>
    </row>
    <row r="108" spans="1:7" s="124" customFormat="1" ht="12" customHeight="1">
      <c r="A108" s="75"/>
      <c r="B108" s="157">
        <v>92108</v>
      </c>
      <c r="C108" s="154" t="s">
        <v>101</v>
      </c>
      <c r="D108" s="64"/>
      <c r="E108" s="66">
        <v>330000</v>
      </c>
      <c r="F108" s="66">
        <v>165000</v>
      </c>
      <c r="G108" s="66">
        <v>165000</v>
      </c>
    </row>
    <row r="109" spans="1:7" s="124" customFormat="1" ht="12" customHeight="1">
      <c r="A109" s="93"/>
      <c r="B109" s="145">
        <v>92109</v>
      </c>
      <c r="C109" s="153" t="s">
        <v>0</v>
      </c>
      <c r="D109" s="80"/>
      <c r="E109" s="149">
        <v>851700</v>
      </c>
      <c r="F109" s="149">
        <v>286546</v>
      </c>
      <c r="G109" s="149">
        <v>286546</v>
      </c>
    </row>
    <row r="110" spans="1:7" s="124" customFormat="1" ht="12" customHeight="1">
      <c r="A110" s="93"/>
      <c r="B110" s="145">
        <v>92116</v>
      </c>
      <c r="C110" s="153" t="s">
        <v>102</v>
      </c>
      <c r="D110" s="80"/>
      <c r="E110" s="149">
        <v>435000</v>
      </c>
      <c r="F110" s="149">
        <v>225000</v>
      </c>
      <c r="G110" s="149">
        <v>225000</v>
      </c>
    </row>
    <row r="111" spans="1:7" s="124" customFormat="1" ht="12" customHeight="1">
      <c r="A111" s="93"/>
      <c r="B111" s="145">
        <v>92118</v>
      </c>
      <c r="C111" s="153" t="s">
        <v>103</v>
      </c>
      <c r="D111" s="80"/>
      <c r="E111" s="149">
        <v>416000</v>
      </c>
      <c r="F111" s="149">
        <v>221000</v>
      </c>
      <c r="G111" s="149">
        <v>221000</v>
      </c>
    </row>
    <row r="112" spans="1:7" s="124" customFormat="1" ht="13.5" customHeight="1">
      <c r="A112" s="93"/>
      <c r="B112" s="145">
        <v>92120</v>
      </c>
      <c r="C112" s="153" t="s">
        <v>1</v>
      </c>
      <c r="D112" s="80"/>
      <c r="E112" s="149">
        <v>25000</v>
      </c>
      <c r="F112" s="149">
        <v>6250</v>
      </c>
      <c r="G112" s="149">
        <v>6250</v>
      </c>
    </row>
    <row r="113" spans="1:7" s="124" customFormat="1" ht="12" customHeight="1" thickBot="1">
      <c r="A113" s="75"/>
      <c r="B113" s="145">
        <v>92195</v>
      </c>
      <c r="C113" s="153" t="s">
        <v>16</v>
      </c>
      <c r="D113" s="80"/>
      <c r="E113" s="149">
        <v>57500</v>
      </c>
      <c r="F113" s="149">
        <v>14375</v>
      </c>
      <c r="G113" s="149">
        <v>14375</v>
      </c>
    </row>
    <row r="114" spans="1:7" s="27" customFormat="1" ht="24" customHeight="1" thickBot="1">
      <c r="A114" s="96">
        <v>926</v>
      </c>
      <c r="B114" s="69"/>
      <c r="C114" s="74" t="s">
        <v>104</v>
      </c>
      <c r="D114" s="85"/>
      <c r="E114" s="63">
        <f>IF(SUM(E115,E116)&gt;0,SUM(E115,E116),"")</f>
        <v>1840900</v>
      </c>
      <c r="F114" s="63">
        <f>IF(SUM(F115,F116)&gt;0,SUM(F115,F116),"")</f>
        <v>460225</v>
      </c>
      <c r="G114" s="63">
        <f>IF(SUM(G115,G116)&gt;0,SUM(G115,G116),"")</f>
        <v>460225</v>
      </c>
    </row>
    <row r="115" spans="1:7" s="124" customFormat="1" ht="12" customHeight="1">
      <c r="A115" s="94"/>
      <c r="B115" s="168">
        <v>92605</v>
      </c>
      <c r="C115" s="154" t="s">
        <v>3</v>
      </c>
      <c r="D115" s="64"/>
      <c r="E115" s="66">
        <v>233000</v>
      </c>
      <c r="F115" s="66">
        <v>58250</v>
      </c>
      <c r="G115" s="66">
        <v>58250</v>
      </c>
    </row>
    <row r="116" spans="1:7" s="124" customFormat="1" ht="12" customHeight="1" thickBot="1">
      <c r="A116" s="93"/>
      <c r="B116" s="144">
        <v>92695</v>
      </c>
      <c r="C116" s="154" t="s">
        <v>16</v>
      </c>
      <c r="D116" s="64"/>
      <c r="E116" s="66">
        <v>1607900</v>
      </c>
      <c r="F116" s="66">
        <v>401975</v>
      </c>
      <c r="G116" s="66">
        <v>401975</v>
      </c>
    </row>
    <row r="117" spans="1:7" s="44" customFormat="1" ht="33" customHeight="1" thickBot="1">
      <c r="A117" s="86"/>
      <c r="B117" s="87"/>
      <c r="C117" s="169" t="s">
        <v>6</v>
      </c>
      <c r="D117" s="88"/>
      <c r="E117" s="89">
        <f>IF(SUM(E13,E15,E17,E23,E25,E29,E35,E42,E46,E51,E53,E68,E72,E87,E90,E97,E106,E114)&gt;0,SUM(E13,E15,E17,E23,E25,E29,E35,E42,E46,E51,E53,E68,E72,E87,E90,E97,E106,E114),"")</f>
        <v>137287658</v>
      </c>
      <c r="F117" s="89">
        <f>IF(SUM(F13,F15,F17,F23,F25,F29,F35,F42,F46,F51,F53,F68,F72,F87,F90,F97,F106,F114)&gt;0,SUM(F13,F15,F17,F23,F25,F29,F35,F42,F46,F51,F53,F68,F72,F87,F90,F97,F106,F114),"")</f>
        <v>39830580</v>
      </c>
      <c r="G117" s="89">
        <f>IF(SUM(G13,G15,G17,G23,G25,G29,G35,G42,G46,G51,G53,G68,G72,G87,G90,G97,G106,G114)&gt;0,SUM(G13,G15,G17,G23,G25,G29,G35,G42,G46,G51,G53,G68,G72,G87,G90,G97,G106,G114),"")</f>
        <v>39830580</v>
      </c>
    </row>
    <row r="118" spans="1:4" ht="12.75">
      <c r="A118" s="90"/>
      <c r="B118" s="26"/>
      <c r="C118" s="26"/>
      <c r="D118" s="26"/>
    </row>
    <row r="119" s="26" customFormat="1" ht="12.75">
      <c r="C119" s="91"/>
    </row>
    <row r="120" spans="1:3" ht="12.75">
      <c r="A120" s="26"/>
      <c r="C120" s="91"/>
    </row>
    <row r="121" ht="12.75">
      <c r="C121" s="91"/>
    </row>
    <row r="125" ht="12.75">
      <c r="F125" s="26"/>
    </row>
    <row r="136" ht="30" customHeight="1">
      <c r="C136" s="9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67">
      <selection activeCell="H74" sqref="H74"/>
    </sheetView>
  </sheetViews>
  <sheetFormatPr defaultColWidth="9.00390625" defaultRowHeight="12.75"/>
  <cols>
    <col min="1" max="1" width="7.625" style="0" customWidth="1"/>
    <col min="3" max="3" width="38.25390625" style="0" customWidth="1"/>
    <col min="4" max="4" width="11.125" style="0" customWidth="1"/>
    <col min="5" max="5" width="10.00390625" style="0" customWidth="1"/>
    <col min="6" max="6" width="10.25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45" t="s">
        <v>106</v>
      </c>
      <c r="E2" s="28"/>
      <c r="F2" s="28"/>
    </row>
    <row r="3" spans="1:6" ht="12.75">
      <c r="A3" s="1"/>
      <c r="B3" s="1"/>
      <c r="C3" s="1"/>
      <c r="D3" s="45" t="s">
        <v>210</v>
      </c>
      <c r="E3" s="28"/>
      <c r="F3" s="28"/>
    </row>
    <row r="4" spans="1:6" ht="12.75">
      <c r="A4" s="1"/>
      <c r="B4" s="1"/>
      <c r="C4" s="1"/>
      <c r="D4" s="45" t="s">
        <v>8</v>
      </c>
      <c r="E4" s="28"/>
      <c r="F4" s="28"/>
    </row>
    <row r="5" spans="1:6" ht="12.75">
      <c r="A5" s="1"/>
      <c r="B5" s="1"/>
      <c r="C5" s="1"/>
      <c r="D5" s="45" t="s">
        <v>211</v>
      </c>
      <c r="E5" s="28"/>
      <c r="F5" s="28"/>
    </row>
    <row r="6" spans="1:6" ht="12.75">
      <c r="A6" s="1"/>
      <c r="B6" s="1"/>
      <c r="C6" s="1"/>
      <c r="D6" s="46"/>
      <c r="E6" s="46"/>
      <c r="F6" s="46"/>
    </row>
    <row r="7" spans="1:6" ht="13.5" customHeight="1">
      <c r="A7" s="1"/>
      <c r="B7" s="1"/>
      <c r="C7" s="1"/>
      <c r="D7" s="1"/>
      <c r="E7" s="1"/>
      <c r="F7" s="1"/>
    </row>
    <row r="8" spans="1:6" s="4" customFormat="1" ht="18">
      <c r="A8" s="2"/>
      <c r="B8" s="178" t="s">
        <v>185</v>
      </c>
      <c r="C8" s="47"/>
      <c r="D8" s="49"/>
      <c r="E8" s="49"/>
      <c r="F8" s="2"/>
    </row>
    <row r="9" spans="1:6" ht="12.75">
      <c r="A9" s="1"/>
      <c r="B9" s="1"/>
      <c r="C9" s="1"/>
      <c r="D9" s="50"/>
      <c r="E9" s="50"/>
      <c r="F9" s="50"/>
    </row>
    <row r="10" spans="1:6" ht="13.5" thickBot="1">
      <c r="A10" s="1"/>
      <c r="B10" s="1"/>
      <c r="C10" s="1"/>
      <c r="D10" s="1"/>
      <c r="E10" s="1"/>
      <c r="F10" s="1"/>
    </row>
    <row r="11" spans="1:6" ht="59.25" customHeight="1" thickBot="1">
      <c r="A11" s="51"/>
      <c r="B11" s="52" t="s">
        <v>10</v>
      </c>
      <c r="C11" s="53" t="s">
        <v>11</v>
      </c>
      <c r="D11" s="55" t="s">
        <v>107</v>
      </c>
      <c r="E11" s="55" t="s">
        <v>181</v>
      </c>
      <c r="F11" s="55" t="s">
        <v>191</v>
      </c>
    </row>
    <row r="12" spans="1:6" ht="14.25" customHeight="1" thickBot="1">
      <c r="A12" s="7"/>
      <c r="B12" s="56">
        <v>2</v>
      </c>
      <c r="C12" s="57">
        <v>3</v>
      </c>
      <c r="D12" s="10">
        <v>7</v>
      </c>
      <c r="E12" s="10">
        <v>8</v>
      </c>
      <c r="F12" s="10">
        <v>9</v>
      </c>
    </row>
    <row r="13" spans="1:6" ht="24" customHeight="1" thickBot="1">
      <c r="A13" s="59" t="s">
        <v>14</v>
      </c>
      <c r="B13" s="60"/>
      <c r="C13" s="61" t="s">
        <v>15</v>
      </c>
      <c r="D13" s="63">
        <f>IF(SUM(D14)&gt;0,SUM(D14),"")</f>
        <v>1054</v>
      </c>
      <c r="E13" s="63">
        <f>IF(SUM(E14)&gt;0,SUM(E14),"")</f>
        <v>264</v>
      </c>
      <c r="F13" s="63">
        <f>IF(SUM(F14)&gt;0,SUM(F14),"")</f>
        <v>528</v>
      </c>
    </row>
    <row r="14" spans="1:6" s="114" customFormat="1" ht="14.25" customHeight="1" thickBot="1">
      <c r="A14" s="93"/>
      <c r="B14" s="145" t="s">
        <v>108</v>
      </c>
      <c r="C14" s="151" t="s">
        <v>109</v>
      </c>
      <c r="D14" s="149">
        <v>1054</v>
      </c>
      <c r="E14" s="149">
        <v>264</v>
      </c>
      <c r="F14" s="149">
        <v>528</v>
      </c>
    </row>
    <row r="15" spans="1:6" ht="23.25" customHeight="1" thickBot="1">
      <c r="A15" s="59" t="s">
        <v>110</v>
      </c>
      <c r="B15" s="69"/>
      <c r="C15" s="61" t="s">
        <v>111</v>
      </c>
      <c r="D15" s="63">
        <f>IF(SUM(D16)&gt;0,SUM(D16),"")</f>
        <v>1000</v>
      </c>
      <c r="E15" s="63">
        <f>IF(SUM(E16)&gt;0,SUM(E16),"")</f>
        <v>150</v>
      </c>
      <c r="F15" s="63">
        <f>IF(SUM(F16)&gt;0,SUM(F16),"")</f>
        <v>300</v>
      </c>
    </row>
    <row r="16" spans="1:6" s="114" customFormat="1" ht="18" customHeight="1" thickBot="1">
      <c r="A16" s="94"/>
      <c r="B16" s="144" t="s">
        <v>112</v>
      </c>
      <c r="C16" s="68" t="s">
        <v>113</v>
      </c>
      <c r="D16" s="66">
        <v>1000</v>
      </c>
      <c r="E16" s="66">
        <v>150</v>
      </c>
      <c r="F16" s="66">
        <v>300</v>
      </c>
    </row>
    <row r="17" spans="1:6" ht="22.5" customHeight="1" thickBot="1">
      <c r="A17" s="70">
        <v>600</v>
      </c>
      <c r="B17" s="69"/>
      <c r="C17" s="61" t="s">
        <v>20</v>
      </c>
      <c r="D17" s="63">
        <f>IF(SUM(D18,D19,D20,D21,D22)&gt;0,SUM(D18,D19,D20,D21,D22),"")</f>
        <v>11606708</v>
      </c>
      <c r="E17" s="63">
        <f>IF(SUM(E18,E19,E20,E21,E22)&gt;0,SUM(E18,E19,E20,E21,E22),"")</f>
        <v>4938500</v>
      </c>
      <c r="F17" s="63">
        <f>IF(SUM(F18,F19,F20,F21,F22)&gt;0,SUM(F18,F19,F20,F21,F22),"")</f>
        <v>6657275</v>
      </c>
    </row>
    <row r="18" spans="1:6" s="114" customFormat="1" ht="13.5" customHeight="1">
      <c r="A18" s="94"/>
      <c r="B18" s="144">
        <v>60004</v>
      </c>
      <c r="C18" s="68" t="s">
        <v>114</v>
      </c>
      <c r="D18" s="66">
        <v>2530000</v>
      </c>
      <c r="E18" s="66">
        <v>1238693</v>
      </c>
      <c r="F18" s="66">
        <v>1838693</v>
      </c>
    </row>
    <row r="19" spans="1:6" s="114" customFormat="1" ht="12.75" customHeight="1">
      <c r="A19" s="94"/>
      <c r="B19" s="145">
        <v>60014</v>
      </c>
      <c r="C19" s="146" t="s">
        <v>22</v>
      </c>
      <c r="D19" s="149">
        <v>1759700</v>
      </c>
      <c r="E19" s="147">
        <v>872755</v>
      </c>
      <c r="F19" s="149">
        <v>1312680</v>
      </c>
    </row>
    <row r="20" spans="1:6" s="114" customFormat="1" ht="24" customHeight="1">
      <c r="A20" s="94"/>
      <c r="B20" s="145">
        <v>60015</v>
      </c>
      <c r="C20" s="146" t="s">
        <v>115</v>
      </c>
      <c r="D20" s="149">
        <v>1654000</v>
      </c>
      <c r="E20" s="147">
        <v>413500</v>
      </c>
      <c r="F20" s="149">
        <v>827000</v>
      </c>
    </row>
    <row r="21" spans="1:6" s="114" customFormat="1" ht="12.75" customHeight="1">
      <c r="A21" s="94"/>
      <c r="B21" s="148">
        <v>60016</v>
      </c>
      <c r="C21" s="68" t="s">
        <v>23</v>
      </c>
      <c r="D21" s="66">
        <v>5613000</v>
      </c>
      <c r="E21" s="66">
        <v>2397833</v>
      </c>
      <c r="F21" s="66">
        <v>2660333</v>
      </c>
    </row>
    <row r="22" spans="1:6" s="114" customFormat="1" ht="15.75" customHeight="1" thickBot="1">
      <c r="A22" s="94"/>
      <c r="B22" s="145">
        <v>60095</v>
      </c>
      <c r="C22" s="146" t="s">
        <v>117</v>
      </c>
      <c r="D22" s="190">
        <v>50008</v>
      </c>
      <c r="E22" s="149">
        <v>15719</v>
      </c>
      <c r="F22" s="149">
        <v>18569</v>
      </c>
    </row>
    <row r="23" spans="1:6" ht="18.75" customHeight="1" thickBot="1">
      <c r="A23" s="62">
        <v>630</v>
      </c>
      <c r="B23" s="71"/>
      <c r="C23" s="72" t="s">
        <v>118</v>
      </c>
      <c r="D23" s="63">
        <f>IF(SUM(D24)&gt;0,SUM(D24),"")</f>
        <v>144000</v>
      </c>
      <c r="E23" s="63">
        <f>IF(SUM(E24)&gt;0,SUM(E24),"")</f>
        <v>75985</v>
      </c>
      <c r="F23" s="63">
        <f>IF(SUM(F24)&gt;0,SUM(F24),"")</f>
        <v>86985</v>
      </c>
    </row>
    <row r="24" spans="1:6" s="4" customFormat="1" ht="18" customHeight="1" thickBot="1">
      <c r="A24" s="73"/>
      <c r="B24" s="152">
        <v>63003</v>
      </c>
      <c r="C24" s="68" t="s">
        <v>119</v>
      </c>
      <c r="D24" s="66">
        <v>144000</v>
      </c>
      <c r="E24" s="66">
        <v>75985</v>
      </c>
      <c r="F24" s="66">
        <v>86985</v>
      </c>
    </row>
    <row r="25" spans="1:6" ht="18" customHeight="1" thickBot="1">
      <c r="A25" s="70">
        <v>700</v>
      </c>
      <c r="B25" s="69"/>
      <c r="C25" s="61" t="s">
        <v>24</v>
      </c>
      <c r="D25" s="63">
        <f>IF(SUM(D26,D27,D28)&gt;0,SUM(D26,D27,D28),"")</f>
        <v>2510892</v>
      </c>
      <c r="E25" s="63">
        <f>IF(SUM(E26,E27,E28)&gt;0,SUM(E26,E27,E28),"")</f>
        <v>914538</v>
      </c>
      <c r="F25" s="63">
        <f>IF(SUM(F26,F27,F28)&gt;0,SUM(F26,F27,F28),"")</f>
        <v>1317936</v>
      </c>
    </row>
    <row r="26" spans="1:6" s="114" customFormat="1" ht="24" customHeight="1">
      <c r="A26" s="94"/>
      <c r="B26" s="144">
        <v>70004</v>
      </c>
      <c r="C26" s="68" t="s">
        <v>120</v>
      </c>
      <c r="D26" s="66">
        <v>2039300</v>
      </c>
      <c r="E26" s="66">
        <v>796640</v>
      </c>
      <c r="F26" s="66">
        <v>1082140</v>
      </c>
    </row>
    <row r="27" spans="1:6" s="114" customFormat="1" ht="13.5" customHeight="1">
      <c r="A27" s="94"/>
      <c r="B27" s="145">
        <v>70005</v>
      </c>
      <c r="C27" s="146" t="s">
        <v>25</v>
      </c>
      <c r="D27" s="149">
        <v>455100</v>
      </c>
      <c r="E27" s="149">
        <v>113775</v>
      </c>
      <c r="F27" s="149">
        <v>227550</v>
      </c>
    </row>
    <row r="28" spans="1:6" s="114" customFormat="1" ht="15.75" customHeight="1" thickBot="1">
      <c r="A28" s="94"/>
      <c r="B28" s="145">
        <v>70095</v>
      </c>
      <c r="C28" s="146" t="s">
        <v>16</v>
      </c>
      <c r="D28" s="149">
        <v>16492</v>
      </c>
      <c r="E28" s="149">
        <v>4123</v>
      </c>
      <c r="F28" s="149">
        <v>8246</v>
      </c>
    </row>
    <row r="29" spans="1:6" ht="21.75" customHeight="1" thickBot="1">
      <c r="A29" s="70">
        <v>710</v>
      </c>
      <c r="B29" s="69"/>
      <c r="C29" s="61" t="s">
        <v>26</v>
      </c>
      <c r="D29" s="63">
        <f>IF(SUM(D30,D31,D32,D33,D34)&gt;0,SUM(D30,D31,D32,D33,D34),"")</f>
        <v>820386</v>
      </c>
      <c r="E29" s="63">
        <f>IF(SUM(E30,E31,E32,E33,E34)&gt;0,SUM(E30,E31,E32,E33,E34),"")</f>
        <v>201102</v>
      </c>
      <c r="F29" s="63">
        <f>IF(SUM(F30,F31,F32,F33,F34)&gt;0,SUM(F30,F31,F32,F33,F34),"")</f>
        <v>418182</v>
      </c>
    </row>
    <row r="30" spans="1:6" s="114" customFormat="1" ht="13.5" customHeight="1">
      <c r="A30" s="94"/>
      <c r="B30" s="144">
        <v>71004</v>
      </c>
      <c r="C30" s="68" t="s">
        <v>121</v>
      </c>
      <c r="D30" s="66">
        <v>255000</v>
      </c>
      <c r="E30" s="66">
        <v>66250</v>
      </c>
      <c r="F30" s="66">
        <v>122500</v>
      </c>
    </row>
    <row r="31" spans="1:6" s="114" customFormat="1" ht="12.75" customHeight="1">
      <c r="A31" s="94"/>
      <c r="B31" s="148">
        <v>71013</v>
      </c>
      <c r="C31" s="68" t="s">
        <v>27</v>
      </c>
      <c r="D31" s="66">
        <v>40000</v>
      </c>
      <c r="E31" s="66">
        <v>10000</v>
      </c>
      <c r="F31" s="66">
        <v>20000</v>
      </c>
    </row>
    <row r="32" spans="1:6" s="114" customFormat="1" ht="14.25" customHeight="1">
      <c r="A32" s="94"/>
      <c r="B32" s="145">
        <v>71014</v>
      </c>
      <c r="C32" s="146" t="s">
        <v>28</v>
      </c>
      <c r="D32" s="149">
        <v>200000</v>
      </c>
      <c r="E32" s="149">
        <v>50000</v>
      </c>
      <c r="F32" s="149">
        <v>100000</v>
      </c>
    </row>
    <row r="33" spans="1:6" s="114" customFormat="1" ht="12" customHeight="1">
      <c r="A33" s="94"/>
      <c r="B33" s="145">
        <v>71015</v>
      </c>
      <c r="C33" s="146" t="s">
        <v>29</v>
      </c>
      <c r="D33" s="149">
        <v>165386</v>
      </c>
      <c r="E33" s="149">
        <v>34852</v>
      </c>
      <c r="F33" s="149">
        <v>95682</v>
      </c>
    </row>
    <row r="34" spans="1:6" s="114" customFormat="1" ht="12" customHeight="1" thickBot="1">
      <c r="A34" s="94"/>
      <c r="B34" s="144" t="s">
        <v>174</v>
      </c>
      <c r="C34" s="171" t="s">
        <v>16</v>
      </c>
      <c r="D34" s="173">
        <v>160000</v>
      </c>
      <c r="E34" s="173">
        <v>40000</v>
      </c>
      <c r="F34" s="173">
        <v>80000</v>
      </c>
    </row>
    <row r="35" spans="1:6" ht="21" customHeight="1" thickBot="1">
      <c r="A35" s="70">
        <v>750</v>
      </c>
      <c r="B35" s="69"/>
      <c r="C35" s="61" t="s">
        <v>30</v>
      </c>
      <c r="D35" s="63">
        <f>IF(SUM(D36,D37,D38,D39,D40,D41)&gt;0,SUM(D36,D37,D38,D39,D40,D41),"")</f>
        <v>10832703</v>
      </c>
      <c r="E35" s="63">
        <f>IF(SUM(E36,E37,E38,E39,E40,E41)&gt;0,SUM(E36,E37,E38,E39,E40,E41),"")</f>
        <v>2743089</v>
      </c>
      <c r="F35" s="63">
        <f>IF(SUM(F36,F37,F38,F39,F40,F41)&gt;0,SUM(F36,F37,F38,F39,F40,F41),"")</f>
        <v>5783522</v>
      </c>
    </row>
    <row r="36" spans="1:6" s="118" customFormat="1" ht="14.25" customHeight="1">
      <c r="A36" s="94"/>
      <c r="B36" s="144">
        <v>75011</v>
      </c>
      <c r="C36" s="68" t="s">
        <v>31</v>
      </c>
      <c r="D36" s="66">
        <v>746519</v>
      </c>
      <c r="E36" s="66">
        <v>175841</v>
      </c>
      <c r="F36" s="66">
        <v>394836</v>
      </c>
    </row>
    <row r="37" spans="1:6" s="118" customFormat="1" ht="15" customHeight="1">
      <c r="A37" s="94"/>
      <c r="B37" s="148">
        <v>75020</v>
      </c>
      <c r="C37" s="68" t="s">
        <v>32</v>
      </c>
      <c r="D37" s="66">
        <v>1491327</v>
      </c>
      <c r="E37" s="66">
        <v>358222</v>
      </c>
      <c r="F37" s="66">
        <v>774883</v>
      </c>
    </row>
    <row r="38" spans="1:6" s="118" customFormat="1" ht="13.5" customHeight="1">
      <c r="A38" s="94"/>
      <c r="B38" s="145">
        <v>75022</v>
      </c>
      <c r="C38" s="146" t="s">
        <v>122</v>
      </c>
      <c r="D38" s="149">
        <v>317158</v>
      </c>
      <c r="E38" s="149">
        <v>79289</v>
      </c>
      <c r="F38" s="149">
        <v>158578</v>
      </c>
    </row>
    <row r="39" spans="1:6" s="118" customFormat="1" ht="26.25" customHeight="1">
      <c r="A39" s="94"/>
      <c r="B39" s="148">
        <v>75023</v>
      </c>
      <c r="C39" s="146" t="s">
        <v>33</v>
      </c>
      <c r="D39" s="149">
        <v>7997264</v>
      </c>
      <c r="E39" s="149">
        <v>2055378</v>
      </c>
      <c r="F39" s="149">
        <v>4306507</v>
      </c>
    </row>
    <row r="40" spans="1:6" s="118" customFormat="1" ht="14.25" customHeight="1">
      <c r="A40" s="94"/>
      <c r="B40" s="144">
        <v>75045</v>
      </c>
      <c r="C40" s="68" t="s">
        <v>34</v>
      </c>
      <c r="D40" s="66">
        <v>23000</v>
      </c>
      <c r="E40" s="66">
        <v>10000</v>
      </c>
      <c r="F40" s="66">
        <v>20000</v>
      </c>
    </row>
    <row r="41" spans="1:6" s="118" customFormat="1" ht="13.5" customHeight="1" thickBot="1">
      <c r="A41" s="94"/>
      <c r="B41" s="145">
        <v>75095</v>
      </c>
      <c r="C41" s="146" t="s">
        <v>16</v>
      </c>
      <c r="D41" s="149">
        <v>257435</v>
      </c>
      <c r="E41" s="149">
        <v>64359</v>
      </c>
      <c r="F41" s="149">
        <v>128718</v>
      </c>
    </row>
    <row r="42" spans="1:6" s="22" customFormat="1" ht="39" customHeight="1" thickBot="1">
      <c r="A42" s="70">
        <v>751</v>
      </c>
      <c r="B42" s="69"/>
      <c r="C42" s="61" t="s">
        <v>123</v>
      </c>
      <c r="D42" s="63">
        <f>IF(SUM(D43,D44,D45)&gt;0,SUM(D43,D44,D45),"")</f>
        <v>7869</v>
      </c>
      <c r="E42" s="63">
        <f>IF(SUM(E43,E44,E45)&gt;0,SUM(E43,E44,E45),"")</f>
        <v>1967</v>
      </c>
      <c r="F42" s="63">
        <f>IF(SUM(F43,F44,F45)&gt;0,SUM(F43,F44,F45),"")</f>
        <v>3934</v>
      </c>
    </row>
    <row r="43" spans="1:6" s="118" customFormat="1" ht="24.75" customHeight="1">
      <c r="A43" s="94"/>
      <c r="B43" s="144">
        <v>75101</v>
      </c>
      <c r="C43" s="68" t="s">
        <v>124</v>
      </c>
      <c r="D43" s="66">
        <v>7869</v>
      </c>
      <c r="E43" s="66">
        <v>1967</v>
      </c>
      <c r="F43" s="66">
        <v>3934</v>
      </c>
    </row>
    <row r="44" spans="1:6" s="118" customFormat="1" ht="12.75" customHeight="1">
      <c r="A44" s="94"/>
      <c r="B44" s="148" t="s">
        <v>125</v>
      </c>
      <c r="C44" s="146" t="s">
        <v>38</v>
      </c>
      <c r="D44" s="149"/>
      <c r="E44" s="149"/>
      <c r="F44" s="149"/>
    </row>
    <row r="45" spans="1:6" s="118" customFormat="1" ht="15" customHeight="1" thickBot="1">
      <c r="A45" s="94"/>
      <c r="B45" s="144" t="s">
        <v>126</v>
      </c>
      <c r="C45" s="146" t="s">
        <v>39</v>
      </c>
      <c r="D45" s="149"/>
      <c r="E45" s="149"/>
      <c r="F45" s="149"/>
    </row>
    <row r="46" spans="1:6" s="22" customFormat="1" ht="27.75" customHeight="1" thickBot="1">
      <c r="A46" s="70">
        <v>754</v>
      </c>
      <c r="B46" s="69"/>
      <c r="C46" s="61" t="s">
        <v>40</v>
      </c>
      <c r="D46" s="63">
        <f>IF(SUM(D47,D48,D49,D50)&gt;0,SUM(D47,D48,D49,D50),"")</f>
        <v>4384390</v>
      </c>
      <c r="E46" s="63">
        <f>IF(SUM(E47,E48,E49,E50)&gt;0,SUM(E47,E48,E49,E50),"")</f>
        <v>1164898</v>
      </c>
      <c r="F46" s="63">
        <f>IF(SUM(F47,F48,F49,F50)&gt;0,SUM(F47,F48,F49,F50),"")</f>
        <v>2354594</v>
      </c>
    </row>
    <row r="47" spans="1:6" s="118" customFormat="1" ht="13.5" customHeight="1">
      <c r="A47" s="94"/>
      <c r="B47" s="145">
        <v>75411</v>
      </c>
      <c r="C47" s="153" t="s">
        <v>41</v>
      </c>
      <c r="D47" s="149">
        <v>4165000</v>
      </c>
      <c r="E47" s="149">
        <v>1076717</v>
      </c>
      <c r="F47" s="149">
        <v>2211565</v>
      </c>
    </row>
    <row r="48" spans="1:6" s="114" customFormat="1" ht="13.5" customHeight="1">
      <c r="A48" s="94"/>
      <c r="B48" s="145">
        <v>75414</v>
      </c>
      <c r="C48" s="153" t="s">
        <v>127</v>
      </c>
      <c r="D48" s="149">
        <v>29790</v>
      </c>
      <c r="E48" s="149">
        <v>7448</v>
      </c>
      <c r="F48" s="149">
        <v>14896</v>
      </c>
    </row>
    <row r="49" spans="1:6" s="118" customFormat="1" ht="12.75" customHeight="1">
      <c r="A49" s="94"/>
      <c r="B49" s="145">
        <v>75416</v>
      </c>
      <c r="C49" s="153" t="s">
        <v>42</v>
      </c>
      <c r="D49" s="149">
        <v>24600</v>
      </c>
      <c r="E49" s="149">
        <v>6150</v>
      </c>
      <c r="F49" s="149">
        <v>12300</v>
      </c>
    </row>
    <row r="50" spans="1:6" s="118" customFormat="1" ht="14.25" customHeight="1" thickBot="1">
      <c r="A50" s="94"/>
      <c r="B50" s="145">
        <v>75495</v>
      </c>
      <c r="C50" s="153" t="s">
        <v>16</v>
      </c>
      <c r="D50" s="149">
        <v>165000</v>
      </c>
      <c r="E50" s="149">
        <v>74583</v>
      </c>
      <c r="F50" s="149">
        <v>115833</v>
      </c>
    </row>
    <row r="51" spans="1:6" s="22" customFormat="1" ht="22.5" customHeight="1" thickBot="1">
      <c r="A51" s="70">
        <v>758</v>
      </c>
      <c r="B51" s="69"/>
      <c r="C51" s="74" t="s">
        <v>50</v>
      </c>
      <c r="D51" s="63">
        <f>IF(SUM(D52)&gt;0,SUM(D52),"")</f>
        <v>3370325</v>
      </c>
      <c r="E51" s="63">
        <f>IF(SUM(E52)&gt;0,SUM(E52),"")</f>
        <v>1000000</v>
      </c>
      <c r="F51" s="63">
        <f>IF(SUM(F52)&gt;0,SUM(F52),"")</f>
        <v>1000000</v>
      </c>
    </row>
    <row r="52" spans="1:6" s="118" customFormat="1" ht="18" customHeight="1" thickBot="1">
      <c r="A52" s="94"/>
      <c r="B52" s="144">
        <v>75818</v>
      </c>
      <c r="C52" s="154" t="s">
        <v>128</v>
      </c>
      <c r="D52" s="66">
        <v>3370325</v>
      </c>
      <c r="E52" s="66">
        <v>1000000</v>
      </c>
      <c r="F52" s="66">
        <v>1000000</v>
      </c>
    </row>
    <row r="53" spans="1:6" s="22" customFormat="1" ht="22.5" customHeight="1" thickBot="1">
      <c r="A53" s="70">
        <v>801</v>
      </c>
      <c r="B53" s="69"/>
      <c r="C53" s="74" t="s">
        <v>59</v>
      </c>
      <c r="D53" s="63">
        <f>IF(SUM(D54,D55,D56,D57,D58,D59,D60,D61,D62,D63,D64,D65,D66,D67)&gt;0,SUM(D54,D55,D56,D58,D57,D59,D60,D61,D62,D63,D64,D65,D66,D67),"")</f>
        <v>58061615</v>
      </c>
      <c r="E53" s="63">
        <f>IF(SUM(E54,E55,E56,E57,E58,E59,E60,E61,E62,E63,E64,E65,E66,E67)&gt;0,SUM(E54,E55,E56,E58,E57,E59,E60,E61,E62,E63,E64,E65,E66,E67),"")</f>
        <v>12910776</v>
      </c>
      <c r="F53" s="63">
        <f>IF(SUM(F54,F55,F56,F57,F58,F59,F60,F61,F62,F63,F64,F65,F66,F67)&gt;0,SUM(F54,F55,F56,F58,F57,F59,F60,F61,F62,F63,F64,F65,F66,F67),"")</f>
        <v>34019872</v>
      </c>
    </row>
    <row r="54" spans="1:6" s="118" customFormat="1" ht="15" customHeight="1">
      <c r="A54" s="94"/>
      <c r="B54" s="144">
        <v>80101</v>
      </c>
      <c r="C54" s="154" t="s">
        <v>60</v>
      </c>
      <c r="D54" s="66">
        <v>15679573</v>
      </c>
      <c r="E54" s="66">
        <v>3499034</v>
      </c>
      <c r="F54" s="66">
        <v>9587284</v>
      </c>
    </row>
    <row r="55" spans="1:6" s="118" customFormat="1" ht="14.25" customHeight="1">
      <c r="A55" s="94"/>
      <c r="B55" s="145">
        <v>80102</v>
      </c>
      <c r="C55" s="153" t="s">
        <v>61</v>
      </c>
      <c r="D55" s="150">
        <v>541930</v>
      </c>
      <c r="E55" s="149">
        <v>102061</v>
      </c>
      <c r="F55" s="149">
        <v>310496</v>
      </c>
    </row>
    <row r="56" spans="1:6" s="118" customFormat="1" ht="15" customHeight="1">
      <c r="A56" s="94"/>
      <c r="B56" s="145">
        <v>80104</v>
      </c>
      <c r="C56" s="153" t="s">
        <v>62</v>
      </c>
      <c r="D56" s="150">
        <v>5250467</v>
      </c>
      <c r="E56" s="149">
        <v>1210074</v>
      </c>
      <c r="F56" s="149">
        <v>3101265</v>
      </c>
    </row>
    <row r="57" spans="1:6" s="114" customFormat="1" ht="15" customHeight="1">
      <c r="A57" s="155"/>
      <c r="B57" s="156" t="s">
        <v>129</v>
      </c>
      <c r="C57" s="151" t="s">
        <v>173</v>
      </c>
      <c r="D57" s="79">
        <v>137862</v>
      </c>
      <c r="E57" s="78">
        <v>34466</v>
      </c>
      <c r="F57" s="78">
        <v>54161</v>
      </c>
    </row>
    <row r="58" spans="1:6" s="118" customFormat="1" ht="14.25" customHeight="1">
      <c r="A58" s="94"/>
      <c r="B58" s="157">
        <v>80110</v>
      </c>
      <c r="C58" s="154" t="s">
        <v>64</v>
      </c>
      <c r="D58" s="67">
        <v>11810617</v>
      </c>
      <c r="E58" s="66">
        <v>2314827</v>
      </c>
      <c r="F58" s="66">
        <v>6111902</v>
      </c>
    </row>
    <row r="59" spans="1:6" s="118" customFormat="1" ht="16.5" customHeight="1">
      <c r="A59" s="94"/>
      <c r="B59" s="145">
        <v>80111</v>
      </c>
      <c r="C59" s="153" t="s">
        <v>130</v>
      </c>
      <c r="D59" s="150">
        <v>494910</v>
      </c>
      <c r="E59" s="149">
        <v>114210</v>
      </c>
      <c r="F59" s="149">
        <v>304560</v>
      </c>
    </row>
    <row r="60" spans="1:6" s="114" customFormat="1" ht="15" customHeight="1">
      <c r="A60" s="93"/>
      <c r="B60" s="145" t="s">
        <v>131</v>
      </c>
      <c r="C60" s="153" t="s">
        <v>132</v>
      </c>
      <c r="D60" s="150">
        <v>11000</v>
      </c>
      <c r="E60" s="149">
        <v>2750</v>
      </c>
      <c r="F60" s="149">
        <v>5500</v>
      </c>
    </row>
    <row r="61" spans="1:6" s="124" customFormat="1" ht="16.5" customHeight="1">
      <c r="A61" s="94"/>
      <c r="B61" s="145">
        <v>80120</v>
      </c>
      <c r="C61" s="153" t="s">
        <v>133</v>
      </c>
      <c r="D61" s="149">
        <v>8759750</v>
      </c>
      <c r="E61" s="149">
        <v>2025239</v>
      </c>
      <c r="F61" s="149">
        <v>5405935</v>
      </c>
    </row>
    <row r="62" spans="1:6" s="108" customFormat="1" ht="15" customHeight="1">
      <c r="A62" s="93"/>
      <c r="B62" s="148" t="s">
        <v>134</v>
      </c>
      <c r="C62" s="153" t="s">
        <v>66</v>
      </c>
      <c r="D62" s="150">
        <v>1004775</v>
      </c>
      <c r="E62" s="149">
        <v>234206</v>
      </c>
      <c r="F62" s="149">
        <v>604320</v>
      </c>
    </row>
    <row r="63" spans="1:6" s="124" customFormat="1" ht="15.75" customHeight="1">
      <c r="A63" s="93"/>
      <c r="B63" s="145">
        <v>80130</v>
      </c>
      <c r="C63" s="146" t="s">
        <v>67</v>
      </c>
      <c r="D63" s="149">
        <v>12000579</v>
      </c>
      <c r="E63" s="149">
        <v>2812794</v>
      </c>
      <c r="F63" s="149">
        <v>7133734</v>
      </c>
    </row>
    <row r="64" spans="1:6" s="124" customFormat="1" ht="15.75" customHeight="1">
      <c r="A64" s="93"/>
      <c r="B64" s="145">
        <v>80134</v>
      </c>
      <c r="C64" s="146" t="s">
        <v>135</v>
      </c>
      <c r="D64" s="150">
        <v>215250</v>
      </c>
      <c r="E64" s="149">
        <v>49673</v>
      </c>
      <c r="F64" s="149">
        <v>132461</v>
      </c>
    </row>
    <row r="65" spans="1:6" s="124" customFormat="1" ht="24.75" customHeight="1">
      <c r="A65" s="93"/>
      <c r="B65" s="145">
        <v>80140</v>
      </c>
      <c r="C65" s="146" t="s">
        <v>136</v>
      </c>
      <c r="D65" s="150">
        <v>1418741</v>
      </c>
      <c r="E65" s="149">
        <v>327402</v>
      </c>
      <c r="F65" s="149">
        <v>900174</v>
      </c>
    </row>
    <row r="66" spans="1:6" s="108" customFormat="1" ht="17.25" customHeight="1">
      <c r="A66" s="93"/>
      <c r="B66" s="148" t="s">
        <v>137</v>
      </c>
      <c r="C66" s="153" t="s">
        <v>138</v>
      </c>
      <c r="D66" s="150">
        <v>225285</v>
      </c>
      <c r="E66" s="149">
        <v>56321</v>
      </c>
      <c r="F66" s="149">
        <v>112642</v>
      </c>
    </row>
    <row r="67" spans="1:6" s="124" customFormat="1" ht="14.25" customHeight="1" thickBot="1">
      <c r="A67" s="93"/>
      <c r="B67" s="144">
        <v>80195</v>
      </c>
      <c r="C67" s="154" t="s">
        <v>16</v>
      </c>
      <c r="D67" s="66">
        <v>510876</v>
      </c>
      <c r="E67" s="66">
        <v>127719</v>
      </c>
      <c r="F67" s="66">
        <v>255438</v>
      </c>
    </row>
    <row r="68" spans="1:6" s="27" customFormat="1" ht="21.75" customHeight="1" thickBot="1">
      <c r="A68" s="96">
        <v>851</v>
      </c>
      <c r="B68" s="69"/>
      <c r="C68" s="74" t="s">
        <v>69</v>
      </c>
      <c r="D68" s="63">
        <f>IF(SUM(D69,D70,D71)&gt;0,SUM(D69,D70,D71),"")</f>
        <v>883421</v>
      </c>
      <c r="E68" s="63">
        <f>IF(SUM(E69,E70,E71)&gt;0,SUM(E69,E70,E71),"")</f>
        <v>239378</v>
      </c>
      <c r="F68" s="63">
        <f>IF(SUM(F69,F70,F71)&gt;0,SUM(F69,F70,F71),"")</f>
        <v>402664</v>
      </c>
    </row>
    <row r="69" spans="1:6" s="124" customFormat="1" ht="14.25" customHeight="1">
      <c r="A69" s="94"/>
      <c r="B69" s="144">
        <v>85154</v>
      </c>
      <c r="C69" s="154" t="s">
        <v>70</v>
      </c>
      <c r="D69" s="66">
        <v>823764</v>
      </c>
      <c r="E69" s="66">
        <v>224964</v>
      </c>
      <c r="F69" s="66">
        <v>373836</v>
      </c>
    </row>
    <row r="70" spans="1:6" s="131" customFormat="1" ht="36.75" customHeight="1">
      <c r="A70" s="93"/>
      <c r="B70" s="158">
        <v>85156</v>
      </c>
      <c r="C70" s="68" t="s">
        <v>139</v>
      </c>
      <c r="D70" s="160">
        <v>32000</v>
      </c>
      <c r="E70" s="160">
        <v>7499</v>
      </c>
      <c r="F70" s="160">
        <v>14998</v>
      </c>
    </row>
    <row r="71" spans="1:6" s="124" customFormat="1" ht="15" customHeight="1" thickBot="1">
      <c r="A71" s="95"/>
      <c r="B71" s="144">
        <v>85195</v>
      </c>
      <c r="C71" s="154" t="s">
        <v>16</v>
      </c>
      <c r="D71" s="66">
        <v>27657</v>
      </c>
      <c r="E71" s="66">
        <v>6915</v>
      </c>
      <c r="F71" s="66">
        <v>13830</v>
      </c>
    </row>
    <row r="72" spans="1:6" s="27" customFormat="1" ht="22.5" customHeight="1" thickBot="1">
      <c r="A72" s="70">
        <v>852</v>
      </c>
      <c r="B72" s="69"/>
      <c r="C72" s="74" t="s">
        <v>140</v>
      </c>
      <c r="D72" s="63">
        <f>IF(SUM(D73,D74,D75,D76,D77,D78,D79,D80,D81,D82,D83,D84,D85,D86)&gt;0,SUM(D73,D74,D75,D76,D77,D78,D79,D80,D81,D82,D83,D84,D85,D86),"")</f>
        <v>16959372</v>
      </c>
      <c r="E72" s="63">
        <f>IF(SUM(E73,E74,E75,E76,E77,E78,E79,E80,E81,E82,E83,E84,E85,E86)&gt;0,SUM(E73,E74,E75,E76,E77,E78,E79,E80,E81,E82,E83,E84,E85,E86),"")</f>
        <v>4170748</v>
      </c>
      <c r="F72" s="63">
        <f>IF(SUM(F73,F74,F75,F76,F77,F78,F79,F80,F81,F82,F83,F84,F85,F86)&gt;0,SUM(F73,F74,F75,F76,F77,F78,F79,F80,F81,F82,F83,F84,F85,F86),"")</f>
        <v>8617864</v>
      </c>
    </row>
    <row r="73" spans="1:6" s="124" customFormat="1" ht="15.75" customHeight="1">
      <c r="A73" s="94"/>
      <c r="B73" s="144" t="s">
        <v>141</v>
      </c>
      <c r="C73" s="154" t="s">
        <v>73</v>
      </c>
      <c r="D73" s="66">
        <v>1513950</v>
      </c>
      <c r="E73" s="66">
        <v>325371</v>
      </c>
      <c r="F73" s="66">
        <v>863207</v>
      </c>
    </row>
    <row r="74" spans="1:6" s="124" customFormat="1" ht="14.25" customHeight="1">
      <c r="A74" s="95"/>
      <c r="B74" s="148" t="s">
        <v>142</v>
      </c>
      <c r="C74" s="154" t="s">
        <v>74</v>
      </c>
      <c r="D74" s="66">
        <v>2082600</v>
      </c>
      <c r="E74" s="66">
        <v>522041</v>
      </c>
      <c r="F74" s="66">
        <v>1038516</v>
      </c>
    </row>
    <row r="75" spans="1:6" s="124" customFormat="1" ht="24" customHeight="1">
      <c r="A75" s="93"/>
      <c r="B75" s="145" t="s">
        <v>143</v>
      </c>
      <c r="C75" s="146" t="s">
        <v>144</v>
      </c>
      <c r="D75" s="149">
        <v>567010</v>
      </c>
      <c r="E75" s="149">
        <v>143410</v>
      </c>
      <c r="F75" s="149">
        <v>280188</v>
      </c>
    </row>
    <row r="76" spans="1:6" s="124" customFormat="1" ht="12.75" customHeight="1">
      <c r="A76" s="93"/>
      <c r="B76" s="148" t="s">
        <v>145</v>
      </c>
      <c r="C76" s="154" t="s">
        <v>146</v>
      </c>
      <c r="D76" s="66">
        <v>653230</v>
      </c>
      <c r="E76" s="66">
        <v>164538</v>
      </c>
      <c r="F76" s="66">
        <v>324153</v>
      </c>
    </row>
    <row r="77" spans="1:6" s="181" customFormat="1" ht="36">
      <c r="A77" s="179"/>
      <c r="B77" s="183" t="s">
        <v>147</v>
      </c>
      <c r="C77" s="180" t="s">
        <v>148</v>
      </c>
      <c r="D77" s="192">
        <v>111000</v>
      </c>
      <c r="E77" s="192">
        <v>29683</v>
      </c>
      <c r="F77" s="192">
        <v>51633</v>
      </c>
    </row>
    <row r="78" spans="1:6" s="181" customFormat="1" ht="24">
      <c r="A78" s="179"/>
      <c r="B78" s="184" t="s">
        <v>149</v>
      </c>
      <c r="C78" s="182" t="s">
        <v>78</v>
      </c>
      <c r="D78" s="193">
        <v>3054229</v>
      </c>
      <c r="E78" s="193">
        <v>751853</v>
      </c>
      <c r="F78" s="193">
        <v>1550521</v>
      </c>
    </row>
    <row r="79" spans="1:6" s="124" customFormat="1" ht="14.25" customHeight="1">
      <c r="A79" s="93"/>
      <c r="B79" s="145" t="s">
        <v>150</v>
      </c>
      <c r="C79" s="153" t="s">
        <v>79</v>
      </c>
      <c r="D79" s="149">
        <v>5300000</v>
      </c>
      <c r="E79" s="149">
        <v>1325000</v>
      </c>
      <c r="F79" s="149">
        <v>2650000</v>
      </c>
    </row>
    <row r="80" spans="1:6" s="124" customFormat="1" ht="13.5" customHeight="1">
      <c r="A80" s="93"/>
      <c r="B80" s="145" t="s">
        <v>151</v>
      </c>
      <c r="C80" s="153" t="s">
        <v>80</v>
      </c>
      <c r="D80" s="149">
        <v>679000</v>
      </c>
      <c r="E80" s="149">
        <v>199826</v>
      </c>
      <c r="F80" s="149">
        <v>279347</v>
      </c>
    </row>
    <row r="81" spans="1:6" s="124" customFormat="1" ht="14.25" customHeight="1">
      <c r="A81" s="93"/>
      <c r="B81" s="144" t="s">
        <v>152</v>
      </c>
      <c r="C81" s="154" t="s">
        <v>81</v>
      </c>
      <c r="D81" s="66">
        <v>2430700</v>
      </c>
      <c r="E81" s="66">
        <v>574145</v>
      </c>
      <c r="F81" s="66">
        <v>1282410</v>
      </c>
    </row>
    <row r="82" spans="1:6" s="131" customFormat="1" ht="33" customHeight="1">
      <c r="A82" s="75"/>
      <c r="B82" s="158" t="s">
        <v>153</v>
      </c>
      <c r="C82" s="146" t="s">
        <v>154</v>
      </c>
      <c r="D82" s="164"/>
      <c r="E82" s="164"/>
      <c r="F82" s="164"/>
    </row>
    <row r="83" spans="1:6" s="124" customFormat="1" ht="15" customHeight="1">
      <c r="A83" s="75"/>
      <c r="B83" s="144" t="s">
        <v>155</v>
      </c>
      <c r="C83" s="154" t="s">
        <v>82</v>
      </c>
      <c r="D83" s="66">
        <v>227111</v>
      </c>
      <c r="E83" s="66">
        <v>53657</v>
      </c>
      <c r="F83" s="66">
        <v>119795</v>
      </c>
    </row>
    <row r="84" spans="1:6" s="108" customFormat="1" ht="22.5" customHeight="1">
      <c r="A84" s="93"/>
      <c r="B84" s="156" t="s">
        <v>156</v>
      </c>
      <c r="C84" s="68" t="s">
        <v>157</v>
      </c>
      <c r="D84" s="66">
        <v>103000</v>
      </c>
      <c r="E84" s="66">
        <v>21838</v>
      </c>
      <c r="F84" s="66">
        <v>59322</v>
      </c>
    </row>
    <row r="85" spans="1:6" s="108" customFormat="1" ht="14.25" customHeight="1">
      <c r="A85" s="93"/>
      <c r="B85" s="76" t="s">
        <v>158</v>
      </c>
      <c r="C85" s="165" t="s">
        <v>84</v>
      </c>
      <c r="D85" s="66">
        <v>40000</v>
      </c>
      <c r="E85" s="66">
        <v>10000</v>
      </c>
      <c r="F85" s="66">
        <v>20000</v>
      </c>
    </row>
    <row r="86" spans="1:6" s="124" customFormat="1" ht="13.5" customHeight="1" thickBot="1">
      <c r="A86" s="93"/>
      <c r="B86" s="145" t="s">
        <v>159</v>
      </c>
      <c r="C86" s="153" t="s">
        <v>16</v>
      </c>
      <c r="D86" s="149">
        <v>197542</v>
      </c>
      <c r="E86" s="149">
        <v>49386</v>
      </c>
      <c r="F86" s="149">
        <v>98772</v>
      </c>
    </row>
    <row r="87" spans="1:14" s="84" customFormat="1" ht="27" customHeight="1" thickBot="1">
      <c r="A87" s="70">
        <v>853</v>
      </c>
      <c r="B87" s="98"/>
      <c r="C87" s="170" t="s">
        <v>160</v>
      </c>
      <c r="D87" s="63">
        <f>IF(SUM(D88,D89)&gt;0,SUM(D88,D89),"")</f>
        <v>237510</v>
      </c>
      <c r="E87" s="63">
        <f>IF(SUM(E88,E89)&gt;0,SUM(E88,E89),"")</f>
        <v>85472</v>
      </c>
      <c r="F87" s="63">
        <f>IF(SUM(F88,F89)&gt;0,SUM(F88,F89),"")</f>
        <v>152038</v>
      </c>
      <c r="G87" s="81"/>
      <c r="H87" s="81"/>
      <c r="I87" s="81"/>
      <c r="J87" s="81"/>
      <c r="K87" s="81"/>
      <c r="L87" s="81"/>
      <c r="M87" s="81"/>
      <c r="N87" s="81"/>
    </row>
    <row r="88" spans="1:6" s="108" customFormat="1" ht="24.75" customHeight="1">
      <c r="A88" s="95"/>
      <c r="B88" s="76" t="s">
        <v>161</v>
      </c>
      <c r="C88" s="68" t="s">
        <v>86</v>
      </c>
      <c r="D88" s="66">
        <v>237510</v>
      </c>
      <c r="E88" s="66">
        <v>85472</v>
      </c>
      <c r="F88" s="66">
        <v>152038</v>
      </c>
    </row>
    <row r="89" spans="1:6" s="108" customFormat="1" ht="13.5" customHeight="1" thickBot="1">
      <c r="A89" s="93"/>
      <c r="B89" s="156" t="s">
        <v>162</v>
      </c>
      <c r="C89" s="153" t="s">
        <v>163</v>
      </c>
      <c r="D89" s="149"/>
      <c r="E89" s="149"/>
      <c r="F89" s="149"/>
    </row>
    <row r="90" spans="1:6" s="27" customFormat="1" ht="21" customHeight="1" thickBot="1">
      <c r="A90" s="96">
        <v>854</v>
      </c>
      <c r="B90" s="69"/>
      <c r="C90" s="74" t="s">
        <v>87</v>
      </c>
      <c r="D90" s="63">
        <f>IF(SUM(D91,D92,D93,D94,D95,D96)&gt;0,SUM(D91,D92,D93,D94,D95,D96),"")</f>
        <v>4167011</v>
      </c>
      <c r="E90" s="63">
        <f>IF(SUM(E91,E92,E93,E94,E95,E96)&gt;0,SUM(E91,E92,E93,E94,E95,E96),"")</f>
        <v>965399</v>
      </c>
      <c r="F90" s="63">
        <f>IF(SUM(F91,F92,F93,F94,F95,F96)&gt;0,SUM(F91,F92,F93,F94,F95,F96),"")</f>
        <v>2572976</v>
      </c>
    </row>
    <row r="91" spans="1:6" s="124" customFormat="1" ht="13.5" customHeight="1">
      <c r="A91" s="94"/>
      <c r="B91" s="144">
        <v>85401</v>
      </c>
      <c r="C91" s="154" t="s">
        <v>88</v>
      </c>
      <c r="D91" s="66">
        <v>1305292</v>
      </c>
      <c r="E91" s="66">
        <v>301221</v>
      </c>
      <c r="F91" s="66">
        <v>804335</v>
      </c>
    </row>
    <row r="92" spans="1:6" s="124" customFormat="1" ht="22.5" customHeight="1">
      <c r="A92" s="93"/>
      <c r="B92" s="145">
        <v>85406</v>
      </c>
      <c r="C92" s="166" t="s">
        <v>89</v>
      </c>
      <c r="D92" s="149">
        <v>649757</v>
      </c>
      <c r="E92" s="149">
        <v>149944</v>
      </c>
      <c r="F92" s="149">
        <v>423904</v>
      </c>
    </row>
    <row r="93" spans="1:6" s="124" customFormat="1" ht="13.5" customHeight="1">
      <c r="A93" s="93"/>
      <c r="B93" s="145">
        <v>85410</v>
      </c>
      <c r="C93" s="153" t="s">
        <v>90</v>
      </c>
      <c r="D93" s="66">
        <v>2116147</v>
      </c>
      <c r="E93" s="66">
        <v>490280</v>
      </c>
      <c r="F93" s="66">
        <v>1296829</v>
      </c>
    </row>
    <row r="94" spans="1:6" s="124" customFormat="1" ht="13.5" customHeight="1">
      <c r="A94" s="93"/>
      <c r="B94" s="148">
        <v>85415</v>
      </c>
      <c r="C94" s="153" t="s">
        <v>91</v>
      </c>
      <c r="D94" s="149">
        <v>50000</v>
      </c>
      <c r="E94" s="66">
        <v>12500</v>
      </c>
      <c r="F94" s="66">
        <v>25000</v>
      </c>
    </row>
    <row r="95" spans="1:6" s="108" customFormat="1" ht="13.5" customHeight="1">
      <c r="A95" s="93"/>
      <c r="B95" s="144" t="s">
        <v>164</v>
      </c>
      <c r="C95" s="153" t="s">
        <v>165</v>
      </c>
      <c r="D95" s="66">
        <v>11335</v>
      </c>
      <c r="E95" s="149">
        <v>2834</v>
      </c>
      <c r="F95" s="149">
        <v>5668</v>
      </c>
    </row>
    <row r="96" spans="1:6" s="124" customFormat="1" ht="12.75" customHeight="1" thickBot="1">
      <c r="A96" s="93"/>
      <c r="B96" s="145" t="s">
        <v>166</v>
      </c>
      <c r="C96" s="153" t="s">
        <v>167</v>
      </c>
      <c r="D96" s="66">
        <v>34480</v>
      </c>
      <c r="E96" s="149">
        <v>8620</v>
      </c>
      <c r="F96" s="149">
        <v>17240</v>
      </c>
    </row>
    <row r="97" spans="1:6" s="27" customFormat="1" ht="25.5" customHeight="1" thickBot="1">
      <c r="A97" s="96">
        <v>900</v>
      </c>
      <c r="B97" s="69"/>
      <c r="C97" s="74" t="s">
        <v>92</v>
      </c>
      <c r="D97" s="63">
        <f>IF(SUM(D98,D99,D100,D101,D102,D103,D104,D105)&gt;0,SUM(D98,D99,D100,D101,D102,D103,D104,D105),"")</f>
        <v>19079688</v>
      </c>
      <c r="E97" s="63">
        <f>IF(SUM(E98,E99,E100,E101,E102,E103,E104,E105)&gt;0,SUM(E98,E99,E100,E101,E102,E103,E104,E105),"")</f>
        <v>1634265</v>
      </c>
      <c r="F97" s="63">
        <f>IF(SUM(F98,F99,F100,F101,F102,F103,F104,F105)&gt;0,SUM(F98,F99,F100,F101,F102,F103,F104,F105),"")</f>
        <v>5946045</v>
      </c>
    </row>
    <row r="98" spans="1:6" s="124" customFormat="1" ht="12.75" customHeight="1">
      <c r="A98" s="94"/>
      <c r="B98" s="144">
        <v>90001</v>
      </c>
      <c r="C98" s="154" t="s">
        <v>93</v>
      </c>
      <c r="D98" s="66">
        <v>13140182</v>
      </c>
      <c r="E98" s="66"/>
      <c r="F98" s="66">
        <v>3125073</v>
      </c>
    </row>
    <row r="99" spans="1:6" s="124" customFormat="1" ht="13.5" customHeight="1">
      <c r="A99" s="93"/>
      <c r="B99" s="145">
        <v>90002</v>
      </c>
      <c r="C99" s="153" t="s">
        <v>94</v>
      </c>
      <c r="D99" s="149">
        <v>1445276</v>
      </c>
      <c r="E99" s="149">
        <v>454875</v>
      </c>
      <c r="F99" s="149">
        <v>535525</v>
      </c>
    </row>
    <row r="100" spans="1:6" s="124" customFormat="1" ht="12.75" customHeight="1">
      <c r="A100" s="93"/>
      <c r="B100" s="145">
        <v>90003</v>
      </c>
      <c r="C100" s="153" t="s">
        <v>168</v>
      </c>
      <c r="D100" s="149">
        <v>1142789</v>
      </c>
      <c r="E100" s="149">
        <v>285697</v>
      </c>
      <c r="F100" s="149">
        <v>571394</v>
      </c>
    </row>
    <row r="101" spans="1:6" s="124" customFormat="1" ht="12" customHeight="1">
      <c r="A101" s="93"/>
      <c r="B101" s="145">
        <v>90004</v>
      </c>
      <c r="C101" s="153" t="s">
        <v>95</v>
      </c>
      <c r="D101" s="149">
        <v>760000</v>
      </c>
      <c r="E101" s="149">
        <v>300000</v>
      </c>
      <c r="F101" s="149">
        <v>450000</v>
      </c>
    </row>
    <row r="102" spans="1:6" s="124" customFormat="1" ht="12.75" customHeight="1">
      <c r="A102" s="93"/>
      <c r="B102" s="145">
        <v>90013</v>
      </c>
      <c r="C102" s="153" t="s">
        <v>169</v>
      </c>
      <c r="D102" s="149">
        <v>100000</v>
      </c>
      <c r="E102" s="149">
        <v>25000</v>
      </c>
      <c r="F102" s="149">
        <v>50000</v>
      </c>
    </row>
    <row r="103" spans="1:6" s="124" customFormat="1" ht="14.25" customHeight="1">
      <c r="A103" s="93"/>
      <c r="B103" s="148">
        <v>90015</v>
      </c>
      <c r="C103" s="154" t="s">
        <v>170</v>
      </c>
      <c r="D103" s="66">
        <v>1690000</v>
      </c>
      <c r="E103" s="66">
        <v>350000</v>
      </c>
      <c r="F103" s="66">
        <v>750000</v>
      </c>
    </row>
    <row r="104" spans="1:6" s="108" customFormat="1" ht="12.75" customHeight="1">
      <c r="A104" s="93"/>
      <c r="B104" s="144" t="s">
        <v>171</v>
      </c>
      <c r="C104" s="153" t="s">
        <v>172</v>
      </c>
      <c r="D104" s="167">
        <v>10000</v>
      </c>
      <c r="E104" s="167">
        <v>2500</v>
      </c>
      <c r="F104" s="167">
        <v>5000</v>
      </c>
    </row>
    <row r="105" spans="1:6" s="124" customFormat="1" ht="13.5" customHeight="1" thickBot="1">
      <c r="A105" s="93"/>
      <c r="B105" s="145">
        <v>90095</v>
      </c>
      <c r="C105" s="153" t="s">
        <v>16</v>
      </c>
      <c r="D105" s="149">
        <v>791441</v>
      </c>
      <c r="E105" s="149">
        <v>216193</v>
      </c>
      <c r="F105" s="149">
        <v>459053</v>
      </c>
    </row>
    <row r="106" spans="1:6" s="27" customFormat="1" ht="23.25" customHeight="1" thickBot="1">
      <c r="A106" s="96">
        <v>921</v>
      </c>
      <c r="B106" s="69"/>
      <c r="C106" s="74" t="s">
        <v>98</v>
      </c>
      <c r="D106" s="63">
        <f>IF(SUM(D107,D108,D109,D110,D111,D112,D113)&gt;0,SUM(D107,D108,D109,D110,D111,D112,D113),"")</f>
        <v>2431200</v>
      </c>
      <c r="E106" s="63">
        <f>IF(SUM(E107,E108,E109,E110,E111,E112,E113)&gt;0,SUM(E107,E108,E109,E110,E111,E112,E113),"")</f>
        <v>943509</v>
      </c>
      <c r="F106" s="63">
        <f>IF(SUM(F107,F108,F109,F110,F111,F112,F113)&gt;0,SUM(F107,F108,F109,F110,F111,F112,F113),"")</f>
        <v>2025680</v>
      </c>
    </row>
    <row r="107" spans="1:6" s="124" customFormat="1" ht="12" customHeight="1">
      <c r="A107" s="94"/>
      <c r="B107" s="168">
        <v>92106</v>
      </c>
      <c r="C107" s="154" t="s">
        <v>100</v>
      </c>
      <c r="D107" s="66">
        <v>316000</v>
      </c>
      <c r="E107" s="66">
        <v>152000</v>
      </c>
      <c r="F107" s="66">
        <v>316000</v>
      </c>
    </row>
    <row r="108" spans="1:6" s="124" customFormat="1" ht="12" customHeight="1">
      <c r="A108" s="75"/>
      <c r="B108" s="157">
        <v>92108</v>
      </c>
      <c r="C108" s="154" t="s">
        <v>101</v>
      </c>
      <c r="D108" s="66">
        <v>330000</v>
      </c>
      <c r="E108" s="66">
        <v>165000</v>
      </c>
      <c r="F108" s="66">
        <v>330000</v>
      </c>
    </row>
    <row r="109" spans="1:6" s="124" customFormat="1" ht="12" customHeight="1">
      <c r="A109" s="93"/>
      <c r="B109" s="145">
        <v>92109</v>
      </c>
      <c r="C109" s="153" t="s">
        <v>0</v>
      </c>
      <c r="D109" s="149">
        <v>851700</v>
      </c>
      <c r="E109" s="149">
        <v>188384</v>
      </c>
      <c r="F109" s="149">
        <v>474930</v>
      </c>
    </row>
    <row r="110" spans="1:6" s="124" customFormat="1" ht="12" customHeight="1">
      <c r="A110" s="93"/>
      <c r="B110" s="145">
        <v>92116</v>
      </c>
      <c r="C110" s="153" t="s">
        <v>102</v>
      </c>
      <c r="D110" s="149">
        <v>435000</v>
      </c>
      <c r="E110" s="149">
        <v>210000</v>
      </c>
      <c r="F110" s="149">
        <v>435000</v>
      </c>
    </row>
    <row r="111" spans="1:6" s="124" customFormat="1" ht="12" customHeight="1">
      <c r="A111" s="93"/>
      <c r="B111" s="145">
        <v>92118</v>
      </c>
      <c r="C111" s="153" t="s">
        <v>103</v>
      </c>
      <c r="D111" s="149">
        <v>416000</v>
      </c>
      <c r="E111" s="149">
        <v>195000</v>
      </c>
      <c r="F111" s="149">
        <v>416000</v>
      </c>
    </row>
    <row r="112" spans="1:6" s="124" customFormat="1" ht="13.5" customHeight="1">
      <c r="A112" s="93"/>
      <c r="B112" s="145">
        <v>92120</v>
      </c>
      <c r="C112" s="153" t="s">
        <v>1</v>
      </c>
      <c r="D112" s="149">
        <v>25000</v>
      </c>
      <c r="E112" s="149">
        <v>18750</v>
      </c>
      <c r="F112" s="149">
        <v>25000</v>
      </c>
    </row>
    <row r="113" spans="1:6" s="124" customFormat="1" ht="12" customHeight="1" thickBot="1">
      <c r="A113" s="75"/>
      <c r="B113" s="145">
        <v>92195</v>
      </c>
      <c r="C113" s="153" t="s">
        <v>16</v>
      </c>
      <c r="D113" s="149">
        <v>57500</v>
      </c>
      <c r="E113" s="149">
        <v>14375</v>
      </c>
      <c r="F113" s="149">
        <v>28750</v>
      </c>
    </row>
    <row r="114" spans="1:6" s="27" customFormat="1" ht="24" customHeight="1" thickBot="1">
      <c r="A114" s="96">
        <v>926</v>
      </c>
      <c r="B114" s="69"/>
      <c r="C114" s="74" t="s">
        <v>104</v>
      </c>
      <c r="D114" s="63">
        <f>IF(SUM(D115,D116)&gt;0,SUM(D115,D116),"")</f>
        <v>1840900</v>
      </c>
      <c r="E114" s="63">
        <f>IF(SUM(E115,E116)&gt;0,SUM(E115,E116),"")</f>
        <v>526891</v>
      </c>
      <c r="F114" s="63">
        <f>IF(SUM(F115,F116)&gt;0,SUM(F115,F116),"")</f>
        <v>987116</v>
      </c>
    </row>
    <row r="115" spans="1:6" s="124" customFormat="1" ht="12" customHeight="1">
      <c r="A115" s="94"/>
      <c r="B115" s="168">
        <v>92605</v>
      </c>
      <c r="C115" s="154" t="s">
        <v>3</v>
      </c>
      <c r="D115" s="66">
        <v>233000</v>
      </c>
      <c r="E115" s="66">
        <v>58250</v>
      </c>
      <c r="F115" s="66">
        <v>116500</v>
      </c>
    </row>
    <row r="116" spans="1:6" s="124" customFormat="1" ht="12" customHeight="1" thickBot="1">
      <c r="A116" s="93"/>
      <c r="B116" s="144">
        <v>92695</v>
      </c>
      <c r="C116" s="154" t="s">
        <v>16</v>
      </c>
      <c r="D116" s="66">
        <v>1607900</v>
      </c>
      <c r="E116" s="66">
        <v>468641</v>
      </c>
      <c r="F116" s="66">
        <v>870616</v>
      </c>
    </row>
    <row r="117" spans="1:6" s="44" customFormat="1" ht="33" customHeight="1" thickBot="1">
      <c r="A117" s="86"/>
      <c r="B117" s="87"/>
      <c r="C117" s="169" t="s">
        <v>6</v>
      </c>
      <c r="D117" s="89">
        <f>IF(SUM(D13,D15,D17,D23,D25,D29,D35,D42,D46,D51,D53,D68,D72,D87,D90,D97,D106,D114)&gt;0,SUM(D13,D15,D17,D23,D25,D29,D35,D42,D46,D51,D53,D68,D72,D87,D90,D97,D106,D114),"")</f>
        <v>137340044</v>
      </c>
      <c r="E117" s="89">
        <f>IF(SUM(E13,E15,E17,E23,E25,E29,E35,E42,E46,E51,E53,E68,E72,E87,E90,E97,E106,E114)&gt;0,SUM(E13,E15,E17,E23,E25,E29,E35,E42,E46,E51,E53,E68,E72,E87,E90,E97,E106,E114),"")</f>
        <v>32516931</v>
      </c>
      <c r="F117" s="89">
        <f>IF(SUM(F13,F15,F17,F23,F25,F29,F35,F42,F46,F51,F53,F68,F72,F87,F90,F97,F106,F114)&gt;0,SUM(F13,F15,F17,F23,F25,F29,F35,F42,F46,F51,F53,F68,F72,F87,F90,F97,F106,F114),"")</f>
        <v>72347511</v>
      </c>
    </row>
    <row r="120" spans="5:6" ht="12.75">
      <c r="E120" s="191" t="s">
        <v>192</v>
      </c>
      <c r="F120" s="22"/>
    </row>
    <row r="121" spans="5:6" ht="16.5" customHeight="1">
      <c r="E121" s="191" t="s">
        <v>193</v>
      </c>
      <c r="F121" s="22"/>
    </row>
    <row r="122" spans="5:6" ht="12.75">
      <c r="E122" s="191"/>
      <c r="F122" s="22"/>
    </row>
    <row r="123" spans="5:6" ht="12.75">
      <c r="E123" s="191" t="s">
        <v>194</v>
      </c>
      <c r="F123" s="22"/>
    </row>
    <row r="124" spans="5:6" ht="12.75">
      <c r="E124" s="22"/>
      <c r="F124" s="2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06">
      <selection activeCell="D121" sqref="D121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37.625" style="0" customWidth="1"/>
    <col min="4" max="4" width="11.875" style="0" customWidth="1"/>
    <col min="5" max="6" width="10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45" t="s">
        <v>106</v>
      </c>
      <c r="E2" s="28"/>
      <c r="F2" s="28"/>
    </row>
    <row r="3" spans="1:6" ht="12.75">
      <c r="A3" s="1"/>
      <c r="B3" s="1"/>
      <c r="C3" s="1"/>
      <c r="D3" s="45" t="s">
        <v>197</v>
      </c>
      <c r="E3" s="28"/>
      <c r="F3" s="28"/>
    </row>
    <row r="4" spans="1:6" ht="12.75">
      <c r="A4" s="1"/>
      <c r="B4" s="1"/>
      <c r="C4" s="1"/>
      <c r="D4" s="45" t="s">
        <v>8</v>
      </c>
      <c r="E4" s="28"/>
      <c r="F4" s="28"/>
    </row>
    <row r="5" spans="1:6" ht="12.75">
      <c r="A5" s="1"/>
      <c r="B5" s="1"/>
      <c r="C5" s="1"/>
      <c r="D5" s="45" t="s">
        <v>202</v>
      </c>
      <c r="E5" s="28"/>
      <c r="F5" s="28"/>
    </row>
    <row r="6" spans="1:6" ht="12.75">
      <c r="A6" s="1"/>
      <c r="B6" s="1"/>
      <c r="C6" s="1"/>
      <c r="D6" s="46"/>
      <c r="E6" s="46"/>
      <c r="F6" s="46"/>
    </row>
    <row r="7" spans="1:6" ht="13.5" customHeight="1">
      <c r="A7" s="1"/>
      <c r="B7" s="1"/>
      <c r="C7" s="1"/>
      <c r="D7" s="1"/>
      <c r="E7" s="1"/>
      <c r="F7" s="1"/>
    </row>
    <row r="8" spans="1:6" s="4" customFormat="1" ht="18">
      <c r="A8" s="2"/>
      <c r="B8" s="178" t="s">
        <v>185</v>
      </c>
      <c r="C8" s="47"/>
      <c r="D8" s="49"/>
      <c r="E8" s="49"/>
      <c r="F8" s="2"/>
    </row>
    <row r="9" spans="1:6" ht="12.75">
      <c r="A9" s="1"/>
      <c r="B9" s="1"/>
      <c r="C9" s="1"/>
      <c r="D9" s="50"/>
      <c r="E9" s="50"/>
      <c r="F9" s="50"/>
    </row>
    <row r="10" spans="1:6" ht="13.5" thickBot="1">
      <c r="A10" s="1"/>
      <c r="B10" s="1"/>
      <c r="C10" s="1"/>
      <c r="D10" s="1"/>
      <c r="E10" s="1"/>
      <c r="F10" s="1"/>
    </row>
    <row r="11" spans="1:6" ht="59.25" customHeight="1" thickBot="1">
      <c r="A11" s="51"/>
      <c r="B11" s="52" t="s">
        <v>10</v>
      </c>
      <c r="C11" s="53" t="s">
        <v>11</v>
      </c>
      <c r="D11" s="55" t="s">
        <v>107</v>
      </c>
      <c r="E11" s="55" t="s">
        <v>181</v>
      </c>
      <c r="F11" s="55" t="s">
        <v>191</v>
      </c>
    </row>
    <row r="12" spans="1:6" ht="14.25" customHeight="1" thickBot="1">
      <c r="A12" s="7"/>
      <c r="B12" s="56">
        <v>2</v>
      </c>
      <c r="C12" s="57">
        <v>3</v>
      </c>
      <c r="D12" s="10">
        <v>7</v>
      </c>
      <c r="E12" s="10">
        <v>8</v>
      </c>
      <c r="F12" s="10">
        <v>9</v>
      </c>
    </row>
    <row r="13" spans="1:6" ht="24" customHeight="1" thickBot="1">
      <c r="A13" s="59" t="s">
        <v>14</v>
      </c>
      <c r="B13" s="60"/>
      <c r="C13" s="61" t="s">
        <v>15</v>
      </c>
      <c r="D13" s="63">
        <f>IF(SUM(D14)&gt;0,SUM(D14),"")</f>
        <v>1054</v>
      </c>
      <c r="E13" s="63">
        <f>IF(SUM(E14)&gt;0,SUM(E14),"")</f>
        <v>264</v>
      </c>
      <c r="F13" s="63">
        <f>IF(SUM(F14)&gt;0,SUM(F14),"")</f>
        <v>528</v>
      </c>
    </row>
    <row r="14" spans="1:6" s="4" customFormat="1" ht="14.25" customHeight="1" thickBot="1">
      <c r="A14" s="93"/>
      <c r="B14" s="145" t="s">
        <v>108</v>
      </c>
      <c r="C14" s="151" t="s">
        <v>109</v>
      </c>
      <c r="D14" s="149">
        <v>1054</v>
      </c>
      <c r="E14" s="149">
        <v>264</v>
      </c>
      <c r="F14" s="149">
        <v>528</v>
      </c>
    </row>
    <row r="15" spans="1:6" ht="17.25" customHeight="1" thickBot="1">
      <c r="A15" s="59" t="s">
        <v>110</v>
      </c>
      <c r="B15" s="69"/>
      <c r="C15" s="61" t="s">
        <v>111</v>
      </c>
      <c r="D15" s="63">
        <f>IF(SUM(D16)&gt;0,SUM(D16),"")</f>
        <v>1000</v>
      </c>
      <c r="E15" s="63">
        <f>IF(SUM(E16)&gt;0,SUM(E16),"")</f>
        <v>150</v>
      </c>
      <c r="F15" s="63">
        <f>IF(SUM(F16)&gt;0,SUM(F16),"")</f>
        <v>300</v>
      </c>
    </row>
    <row r="16" spans="1:6" s="4" customFormat="1" ht="15" customHeight="1" thickBot="1">
      <c r="A16" s="94"/>
      <c r="B16" s="144" t="s">
        <v>112</v>
      </c>
      <c r="C16" s="68" t="s">
        <v>113</v>
      </c>
      <c r="D16" s="66">
        <v>1000</v>
      </c>
      <c r="E16" s="66">
        <v>150</v>
      </c>
      <c r="F16" s="66">
        <v>300</v>
      </c>
    </row>
    <row r="17" spans="1:6" ht="18.75" customHeight="1" thickBot="1">
      <c r="A17" s="70">
        <v>600</v>
      </c>
      <c r="B17" s="69"/>
      <c r="C17" s="61" t="s">
        <v>20</v>
      </c>
      <c r="D17" s="63">
        <f>IF(SUM(D18,D19,D20,D21,D22)&gt;0,SUM(D18,D19,D20,D21,D22),"")</f>
        <v>11279708</v>
      </c>
      <c r="E17" s="63">
        <v>4938500</v>
      </c>
      <c r="F17" s="63">
        <v>6657275</v>
      </c>
    </row>
    <row r="18" spans="1:6" s="4" customFormat="1" ht="14.25" customHeight="1">
      <c r="A18" s="94"/>
      <c r="B18" s="144">
        <v>60004</v>
      </c>
      <c r="C18" s="68" t="s">
        <v>114</v>
      </c>
      <c r="D18" s="66">
        <v>2530000</v>
      </c>
      <c r="E18" s="66">
        <v>1238693</v>
      </c>
      <c r="F18" s="66">
        <v>1838693</v>
      </c>
    </row>
    <row r="19" spans="1:6" s="4" customFormat="1" ht="15" customHeight="1">
      <c r="A19" s="94"/>
      <c r="B19" s="145">
        <v>60014</v>
      </c>
      <c r="C19" s="146" t="s">
        <v>22</v>
      </c>
      <c r="D19" s="149"/>
      <c r="E19" s="147">
        <v>-872755</v>
      </c>
      <c r="F19" s="149">
        <v>-1312680</v>
      </c>
    </row>
    <row r="20" spans="1:6" s="4" customFormat="1" ht="23.25" customHeight="1">
      <c r="A20" s="94"/>
      <c r="B20" s="145">
        <v>60015</v>
      </c>
      <c r="C20" s="146" t="s">
        <v>115</v>
      </c>
      <c r="D20" s="149">
        <v>3346200</v>
      </c>
      <c r="E20" s="147">
        <v>1286255</v>
      </c>
      <c r="F20" s="149">
        <v>2139680</v>
      </c>
    </row>
    <row r="21" spans="1:6" s="4" customFormat="1" ht="16.5" customHeight="1">
      <c r="A21" s="94"/>
      <c r="B21" s="148">
        <v>60016</v>
      </c>
      <c r="C21" s="68" t="s">
        <v>23</v>
      </c>
      <c r="D21" s="66">
        <v>5353500</v>
      </c>
      <c r="E21" s="66">
        <v>2397833</v>
      </c>
      <c r="F21" s="66">
        <v>2660333</v>
      </c>
    </row>
    <row r="22" spans="1:6" s="4" customFormat="1" ht="13.5" customHeight="1" thickBot="1">
      <c r="A22" s="94"/>
      <c r="B22" s="145">
        <v>60095</v>
      </c>
      <c r="C22" s="146" t="s">
        <v>117</v>
      </c>
      <c r="D22" s="190">
        <v>50008</v>
      </c>
      <c r="E22" s="149">
        <v>15719</v>
      </c>
      <c r="F22" s="149">
        <v>18569</v>
      </c>
    </row>
    <row r="23" spans="1:6" ht="20.25" customHeight="1" thickBot="1">
      <c r="A23" s="62">
        <v>630</v>
      </c>
      <c r="B23" s="71"/>
      <c r="C23" s="72" t="s">
        <v>118</v>
      </c>
      <c r="D23" s="63">
        <f>IF(SUM(D24)&gt;0,SUM(D24),"")</f>
        <v>144000</v>
      </c>
      <c r="E23" s="63">
        <f>IF(SUM(E24)&gt;0,SUM(E24),"")</f>
        <v>75985</v>
      </c>
      <c r="F23" s="63">
        <f>IF(SUM(F24)&gt;0,SUM(F24),"")</f>
        <v>86985</v>
      </c>
    </row>
    <row r="24" spans="1:6" s="4" customFormat="1" ht="25.5" customHeight="1" thickBot="1">
      <c r="A24" s="73"/>
      <c r="B24" s="152">
        <v>63003</v>
      </c>
      <c r="C24" s="68" t="s">
        <v>119</v>
      </c>
      <c r="D24" s="66">
        <v>144000</v>
      </c>
      <c r="E24" s="66">
        <v>75985</v>
      </c>
      <c r="F24" s="66">
        <v>86985</v>
      </c>
    </row>
    <row r="25" spans="1:6" ht="18" customHeight="1" thickBot="1">
      <c r="A25" s="70">
        <v>700</v>
      </c>
      <c r="B25" s="69"/>
      <c r="C25" s="61" t="s">
        <v>24</v>
      </c>
      <c r="D25" s="63">
        <f>IF(SUM(D26,D27,D28)&gt;0,SUM(D26,D27,D28),"")</f>
        <v>2710892</v>
      </c>
      <c r="E25" s="63">
        <f>IF(SUM(E26,E27,E28)&gt;0,SUM(E26,E27,E28),"")</f>
        <v>914538</v>
      </c>
      <c r="F25" s="63">
        <f>IF(SUM(F26,F27,F28)&gt;0,SUM(F26,F27,F28),"")</f>
        <v>1317936</v>
      </c>
    </row>
    <row r="26" spans="1:6" s="4" customFormat="1" ht="21" customHeight="1">
      <c r="A26" s="94"/>
      <c r="B26" s="144">
        <v>70004</v>
      </c>
      <c r="C26" s="68" t="s">
        <v>120</v>
      </c>
      <c r="D26" s="66">
        <v>2039300</v>
      </c>
      <c r="E26" s="66">
        <v>796640</v>
      </c>
      <c r="F26" s="66">
        <v>1082140</v>
      </c>
    </row>
    <row r="27" spans="1:6" s="4" customFormat="1" ht="16.5" customHeight="1">
      <c r="A27" s="94"/>
      <c r="B27" s="145">
        <v>70005</v>
      </c>
      <c r="C27" s="146" t="s">
        <v>25</v>
      </c>
      <c r="D27" s="149">
        <v>455100</v>
      </c>
      <c r="E27" s="149">
        <v>113775</v>
      </c>
      <c r="F27" s="149">
        <v>227550</v>
      </c>
    </row>
    <row r="28" spans="1:6" s="4" customFormat="1" ht="12.75" customHeight="1" thickBot="1">
      <c r="A28" s="94"/>
      <c r="B28" s="145">
        <v>70095</v>
      </c>
      <c r="C28" s="146" t="s">
        <v>16</v>
      </c>
      <c r="D28" s="149">
        <v>216492</v>
      </c>
      <c r="E28" s="149">
        <v>4123</v>
      </c>
      <c r="F28" s="149">
        <v>8246</v>
      </c>
    </row>
    <row r="29" spans="1:6" ht="20.25" customHeight="1" thickBot="1">
      <c r="A29" s="70">
        <v>710</v>
      </c>
      <c r="B29" s="69"/>
      <c r="C29" s="61" t="s">
        <v>26</v>
      </c>
      <c r="D29" s="63">
        <f>IF(SUM(D30,D31,D32,D33,D34)&gt;0,SUM(D30,D31,D32,D33,D34),"")</f>
        <v>732386</v>
      </c>
      <c r="E29" s="63">
        <f>IF(SUM(E30,E31,E32,E33,E34)&gt;0,SUM(E30,E31,E32,E33,E34),"")</f>
        <v>201102</v>
      </c>
      <c r="F29" s="63">
        <f>IF(SUM(F30,F31,F32,F33,F34)&gt;0,SUM(F30,F31,F32,F33,F34),"")</f>
        <v>418182</v>
      </c>
    </row>
    <row r="30" spans="1:6" s="4" customFormat="1" ht="15.75" customHeight="1">
      <c r="A30" s="94"/>
      <c r="B30" s="144">
        <v>71004</v>
      </c>
      <c r="C30" s="68" t="s">
        <v>121</v>
      </c>
      <c r="D30" s="66">
        <v>255000</v>
      </c>
      <c r="E30" s="66">
        <v>66250</v>
      </c>
      <c r="F30" s="66">
        <v>122500</v>
      </c>
    </row>
    <row r="31" spans="1:6" s="4" customFormat="1" ht="14.25" customHeight="1">
      <c r="A31" s="94"/>
      <c r="B31" s="148">
        <v>71013</v>
      </c>
      <c r="C31" s="68" t="s">
        <v>27</v>
      </c>
      <c r="D31" s="66">
        <v>40000</v>
      </c>
      <c r="E31" s="66">
        <v>10000</v>
      </c>
      <c r="F31" s="66">
        <v>20000</v>
      </c>
    </row>
    <row r="32" spans="1:6" s="4" customFormat="1" ht="14.25" customHeight="1">
      <c r="A32" s="94"/>
      <c r="B32" s="145">
        <v>71014</v>
      </c>
      <c r="C32" s="146" t="s">
        <v>28</v>
      </c>
      <c r="D32" s="149">
        <v>112000</v>
      </c>
      <c r="E32" s="149">
        <v>50000</v>
      </c>
      <c r="F32" s="149">
        <v>100000</v>
      </c>
    </row>
    <row r="33" spans="1:6" s="4" customFormat="1" ht="12.75" customHeight="1">
      <c r="A33" s="94"/>
      <c r="B33" s="145">
        <v>71015</v>
      </c>
      <c r="C33" s="146" t="s">
        <v>29</v>
      </c>
      <c r="D33" s="149">
        <v>165386</v>
      </c>
      <c r="E33" s="149">
        <v>34852</v>
      </c>
      <c r="F33" s="149">
        <v>95682</v>
      </c>
    </row>
    <row r="34" spans="1:6" ht="18" customHeight="1" thickBot="1">
      <c r="A34" s="94"/>
      <c r="B34" s="144" t="s">
        <v>174</v>
      </c>
      <c r="C34" s="171" t="s">
        <v>16</v>
      </c>
      <c r="D34" s="173">
        <v>160000</v>
      </c>
      <c r="E34" s="173">
        <v>40000</v>
      </c>
      <c r="F34" s="173">
        <v>80000</v>
      </c>
    </row>
    <row r="35" spans="1:6" s="4" customFormat="1" ht="26.25" customHeight="1" thickBot="1">
      <c r="A35" s="70">
        <v>750</v>
      </c>
      <c r="B35" s="69"/>
      <c r="C35" s="61" t="s">
        <v>30</v>
      </c>
      <c r="D35" s="63">
        <f>IF(SUM(D36,D37,D38,D39,D40,D41)&gt;0,SUM(D36,D37,D38,D39,D40,D41),"")</f>
        <v>10848551</v>
      </c>
      <c r="E35" s="63">
        <f>IF(SUM(E36,E37,E38,E39,E40,E41)&gt;0,SUM(E36,E37,E38,E39,E40,E41),"")</f>
        <v>2756215</v>
      </c>
      <c r="F35" s="63">
        <f>IF(SUM(F36,F37,F38,F39,F40,F41)&gt;0,SUM(F36,F37,F38,F39,F40,F41),"")</f>
        <v>5796648</v>
      </c>
    </row>
    <row r="36" spans="1:6" s="4" customFormat="1" ht="13.5" customHeight="1">
      <c r="A36" s="94"/>
      <c r="B36" s="144">
        <v>75011</v>
      </c>
      <c r="C36" s="68" t="s">
        <v>31</v>
      </c>
      <c r="D36" s="66">
        <v>754519</v>
      </c>
      <c r="E36" s="66">
        <v>178508</v>
      </c>
      <c r="F36" s="66">
        <v>397503</v>
      </c>
    </row>
    <row r="37" spans="1:6" s="4" customFormat="1" ht="18" customHeight="1">
      <c r="A37" s="94"/>
      <c r="B37" s="148">
        <v>75020</v>
      </c>
      <c r="C37" s="68" t="s">
        <v>32</v>
      </c>
      <c r="D37" s="66">
        <v>1492655</v>
      </c>
      <c r="E37" s="66">
        <v>368681</v>
      </c>
      <c r="F37" s="66">
        <v>785342</v>
      </c>
    </row>
    <row r="38" spans="1:6" s="4" customFormat="1" ht="24.75" customHeight="1">
      <c r="A38" s="94"/>
      <c r="B38" s="145">
        <v>75022</v>
      </c>
      <c r="C38" s="146" t="s">
        <v>122</v>
      </c>
      <c r="D38" s="149">
        <v>317158</v>
      </c>
      <c r="E38" s="149">
        <v>79289</v>
      </c>
      <c r="F38" s="149">
        <v>158578</v>
      </c>
    </row>
    <row r="39" spans="1:6" s="4" customFormat="1" ht="25.5" customHeight="1">
      <c r="A39" s="94"/>
      <c r="B39" s="148">
        <v>75023</v>
      </c>
      <c r="C39" s="146" t="s">
        <v>33</v>
      </c>
      <c r="D39" s="149">
        <v>8003784</v>
      </c>
      <c r="E39" s="149">
        <v>2055378</v>
      </c>
      <c r="F39" s="149">
        <v>4306507</v>
      </c>
    </row>
    <row r="40" spans="1:6" s="4" customFormat="1" ht="14.25" customHeight="1">
      <c r="A40" s="94"/>
      <c r="B40" s="144">
        <v>75045</v>
      </c>
      <c r="C40" s="68" t="s">
        <v>34</v>
      </c>
      <c r="D40" s="66">
        <v>23000</v>
      </c>
      <c r="E40" s="66">
        <v>10000</v>
      </c>
      <c r="F40" s="66">
        <v>20000</v>
      </c>
    </row>
    <row r="41" spans="1:6" ht="19.5" customHeight="1" thickBot="1">
      <c r="A41" s="94"/>
      <c r="B41" s="145">
        <v>75095</v>
      </c>
      <c r="C41" s="146" t="s">
        <v>16</v>
      </c>
      <c r="D41" s="149">
        <v>257435</v>
      </c>
      <c r="E41" s="149">
        <v>64359</v>
      </c>
      <c r="F41" s="149">
        <v>128718</v>
      </c>
    </row>
    <row r="42" spans="1:6" s="4" customFormat="1" ht="36.75" customHeight="1" thickBot="1">
      <c r="A42" s="70">
        <v>751</v>
      </c>
      <c r="B42" s="69"/>
      <c r="C42" s="61" t="s">
        <v>123</v>
      </c>
      <c r="D42" s="63">
        <f>IF(SUM(D43,D44,D45)&gt;0,SUM(D43,D44,D45),"")</f>
        <v>33735</v>
      </c>
      <c r="E42" s="63">
        <f>IF(SUM(E43,E44,E45)&gt;0,SUM(E43,E44,E45),"")</f>
        <v>27833</v>
      </c>
      <c r="F42" s="63">
        <f>IF(SUM(F43,F44,F45)&gt;0,SUM(F43,F44,F45),"")</f>
        <v>29800</v>
      </c>
    </row>
    <row r="43" spans="1:6" s="4" customFormat="1" ht="24" customHeight="1">
      <c r="A43" s="94"/>
      <c r="B43" s="144">
        <v>75101</v>
      </c>
      <c r="C43" s="68" t="s">
        <v>124</v>
      </c>
      <c r="D43" s="66">
        <v>7869</v>
      </c>
      <c r="E43" s="66">
        <v>1967</v>
      </c>
      <c r="F43" s="66">
        <v>3934</v>
      </c>
    </row>
    <row r="44" spans="1:6" s="4" customFormat="1" ht="15.75" customHeight="1">
      <c r="A44" s="94"/>
      <c r="B44" s="148" t="s">
        <v>125</v>
      </c>
      <c r="C44" s="146" t="s">
        <v>38</v>
      </c>
      <c r="D44" s="149"/>
      <c r="E44" s="149"/>
      <c r="F44" s="149"/>
    </row>
    <row r="45" spans="1:6" ht="18" customHeight="1" thickBot="1">
      <c r="A45" s="94"/>
      <c r="B45" s="144" t="s">
        <v>203</v>
      </c>
      <c r="C45" s="112" t="s">
        <v>198</v>
      </c>
      <c r="D45" s="149">
        <v>25866</v>
      </c>
      <c r="E45" s="149">
        <v>25866</v>
      </c>
      <c r="F45" s="149">
        <v>25866</v>
      </c>
    </row>
    <row r="46" spans="1:6" s="28" customFormat="1" ht="25.5" customHeight="1" thickBot="1">
      <c r="A46" s="70">
        <v>754</v>
      </c>
      <c r="B46" s="69"/>
      <c r="C46" s="61" t="s">
        <v>40</v>
      </c>
      <c r="D46" s="63">
        <f>IF(SUM(D47,D48,D49,D50)&gt;0,SUM(D47,D48,D49,D50),"")</f>
        <v>4484390</v>
      </c>
      <c r="E46" s="63">
        <f>IF(SUM(E47,E48,E49,E50)&gt;0,SUM(E47,E48,E49,E50),"")</f>
        <v>1164898</v>
      </c>
      <c r="F46" s="63">
        <f>IF(SUM(F47,F48,F49,F50)&gt;0,SUM(F47,F48,F49,F50),"")</f>
        <v>2354594</v>
      </c>
    </row>
    <row r="47" spans="1:6" s="4" customFormat="1" ht="24.75" customHeight="1">
      <c r="A47" s="94"/>
      <c r="B47" s="145">
        <v>75411</v>
      </c>
      <c r="C47" s="146" t="s">
        <v>41</v>
      </c>
      <c r="D47" s="149">
        <v>4265000</v>
      </c>
      <c r="E47" s="149">
        <v>1076717</v>
      </c>
      <c r="F47" s="149">
        <v>2211565</v>
      </c>
    </row>
    <row r="48" spans="1:6" s="4" customFormat="1" ht="12.75">
      <c r="A48" s="94"/>
      <c r="B48" s="145">
        <v>75414</v>
      </c>
      <c r="C48" s="153" t="s">
        <v>127</v>
      </c>
      <c r="D48" s="149">
        <v>29790</v>
      </c>
      <c r="E48" s="149">
        <v>7448</v>
      </c>
      <c r="F48" s="149">
        <v>14896</v>
      </c>
    </row>
    <row r="49" spans="1:6" s="4" customFormat="1" ht="12.75">
      <c r="A49" s="94"/>
      <c r="B49" s="145">
        <v>75416</v>
      </c>
      <c r="C49" s="153" t="s">
        <v>42</v>
      </c>
      <c r="D49" s="149">
        <v>24600</v>
      </c>
      <c r="E49" s="149">
        <v>6150</v>
      </c>
      <c r="F49" s="149">
        <v>12300</v>
      </c>
    </row>
    <row r="50" spans="1:6" ht="13.5" thickBot="1">
      <c r="A50" s="94"/>
      <c r="B50" s="145">
        <v>75495</v>
      </c>
      <c r="C50" s="153" t="s">
        <v>16</v>
      </c>
      <c r="D50" s="149">
        <v>165000</v>
      </c>
      <c r="E50" s="149">
        <v>74583</v>
      </c>
      <c r="F50" s="149">
        <v>115833</v>
      </c>
    </row>
    <row r="51" spans="1:6" s="4" customFormat="1" ht="13.5" thickBot="1">
      <c r="A51" s="70">
        <v>758</v>
      </c>
      <c r="B51" s="69"/>
      <c r="C51" s="74" t="s">
        <v>50</v>
      </c>
      <c r="D51" s="63">
        <f>IF(SUM(D52)&gt;0,SUM(D52),"")</f>
        <v>1385609</v>
      </c>
      <c r="E51" s="63">
        <f>IF(SUM(E52)&gt;0,SUM(E52),"")</f>
        <v>1000000</v>
      </c>
      <c r="F51" s="63">
        <f>IF(SUM(F52)&gt;0,SUM(F52),"")</f>
        <v>1000000</v>
      </c>
    </row>
    <row r="52" spans="1:6" ht="13.5" thickBot="1">
      <c r="A52" s="94"/>
      <c r="B52" s="144">
        <v>75818</v>
      </c>
      <c r="C52" s="154" t="s">
        <v>128</v>
      </c>
      <c r="D52" s="66">
        <v>1385609</v>
      </c>
      <c r="E52" s="66">
        <v>1000000</v>
      </c>
      <c r="F52" s="66">
        <v>1000000</v>
      </c>
    </row>
    <row r="53" spans="1:6" s="4" customFormat="1" ht="13.5" thickBot="1">
      <c r="A53" s="70">
        <v>801</v>
      </c>
      <c r="B53" s="69"/>
      <c r="C53" s="74" t="s">
        <v>59</v>
      </c>
      <c r="D53" s="63">
        <f>IF(SUM(D54,D55,D56,D57,D58,D59,D60,D61,D62,D63,D64,D65,D66,D67)&gt;0,SUM(D54,D55,D56,D58,D57,D59,D60,D61,D62,D63,D64,D65,D66,D67),"")</f>
        <v>58943027</v>
      </c>
      <c r="E53" s="63">
        <f>IF(SUM(E54,E55,E56,E57,E58,E59,E60,E61,E62,E63,E64,E65,E66,E67)&gt;0,SUM(E54,E55,E56,E58,E57,E59,E60,E61,E62,E63,E64,E65,E66,E67),"")</f>
        <v>12910776</v>
      </c>
      <c r="F53" s="63">
        <f>IF(SUM(F54,F55,F56,F57,F58,F59,F60,F61,F62,F63,F64,F65,F66,F67)&gt;0,SUM(F54,F55,F56,F58,F57,F59,F60,F61,F62,F63,F64,F65,F66,F67),"")</f>
        <v>34019872</v>
      </c>
    </row>
    <row r="54" spans="1:6" s="4" customFormat="1" ht="12.75">
      <c r="A54" s="94"/>
      <c r="B54" s="144">
        <v>80101</v>
      </c>
      <c r="C54" s="154" t="s">
        <v>60</v>
      </c>
      <c r="D54" s="66">
        <v>16359462</v>
      </c>
      <c r="E54" s="66">
        <v>3499034</v>
      </c>
      <c r="F54" s="66">
        <v>9587284</v>
      </c>
    </row>
    <row r="55" spans="1:6" s="4" customFormat="1" ht="15.75" customHeight="1">
      <c r="A55" s="94"/>
      <c r="B55" s="145">
        <v>80102</v>
      </c>
      <c r="C55" s="153" t="s">
        <v>61</v>
      </c>
      <c r="D55" s="150">
        <v>577466</v>
      </c>
      <c r="E55" s="149">
        <v>102061</v>
      </c>
      <c r="F55" s="149">
        <v>310496</v>
      </c>
    </row>
    <row r="56" spans="1:6" s="28" customFormat="1" ht="12" customHeight="1">
      <c r="A56" s="94"/>
      <c r="B56" s="145">
        <v>80104</v>
      </c>
      <c r="C56" s="153" t="s">
        <v>62</v>
      </c>
      <c r="D56" s="150">
        <v>5253056</v>
      </c>
      <c r="E56" s="149">
        <v>1210074</v>
      </c>
      <c r="F56" s="149">
        <v>3101265</v>
      </c>
    </row>
    <row r="57" spans="1:6" s="4" customFormat="1" ht="14.25" customHeight="1">
      <c r="A57" s="155"/>
      <c r="B57" s="156" t="s">
        <v>129</v>
      </c>
      <c r="C57" s="151" t="s">
        <v>173</v>
      </c>
      <c r="D57" s="79">
        <v>84616</v>
      </c>
      <c r="E57" s="78">
        <v>34466</v>
      </c>
      <c r="F57" s="78">
        <v>54161</v>
      </c>
    </row>
    <row r="58" spans="1:6" s="4" customFormat="1" ht="12.75">
      <c r="A58" s="94"/>
      <c r="B58" s="157">
        <v>80110</v>
      </c>
      <c r="C58" s="154" t="s">
        <v>64</v>
      </c>
      <c r="D58" s="67">
        <v>11522723</v>
      </c>
      <c r="E58" s="66">
        <v>2314827</v>
      </c>
      <c r="F58" s="66">
        <v>6111902</v>
      </c>
    </row>
    <row r="59" spans="1:6" s="4" customFormat="1" ht="12.75">
      <c r="A59" s="94"/>
      <c r="B59" s="145">
        <v>80111</v>
      </c>
      <c r="C59" s="153" t="s">
        <v>130</v>
      </c>
      <c r="D59" s="150">
        <v>533155</v>
      </c>
      <c r="E59" s="149">
        <v>114210</v>
      </c>
      <c r="F59" s="149">
        <v>304560</v>
      </c>
    </row>
    <row r="60" spans="1:6" s="4" customFormat="1" ht="12.75">
      <c r="A60" s="93"/>
      <c r="B60" s="145" t="s">
        <v>131</v>
      </c>
      <c r="C60" s="153" t="s">
        <v>132</v>
      </c>
      <c r="D60" s="150">
        <v>11000</v>
      </c>
      <c r="E60" s="149">
        <v>2750</v>
      </c>
      <c r="F60" s="149">
        <v>5500</v>
      </c>
    </row>
    <row r="61" spans="1:6" s="4" customFormat="1" ht="12.75">
      <c r="A61" s="94"/>
      <c r="B61" s="145">
        <v>80120</v>
      </c>
      <c r="C61" s="153" t="s">
        <v>133</v>
      </c>
      <c r="D61" s="149">
        <v>9133091</v>
      </c>
      <c r="E61" s="149">
        <v>2025239</v>
      </c>
      <c r="F61" s="149">
        <v>5405935</v>
      </c>
    </row>
    <row r="62" spans="1:6" s="4" customFormat="1" ht="14.25" customHeight="1">
      <c r="A62" s="93"/>
      <c r="B62" s="148" t="s">
        <v>134</v>
      </c>
      <c r="C62" s="153" t="s">
        <v>66</v>
      </c>
      <c r="D62" s="150">
        <v>1045851</v>
      </c>
      <c r="E62" s="149">
        <v>234206</v>
      </c>
      <c r="F62" s="149">
        <v>604320</v>
      </c>
    </row>
    <row r="63" spans="1:6" s="4" customFormat="1" ht="16.5" customHeight="1">
      <c r="A63" s="93"/>
      <c r="B63" s="145">
        <v>80130</v>
      </c>
      <c r="C63" s="146" t="s">
        <v>67</v>
      </c>
      <c r="D63" s="149">
        <v>12245188</v>
      </c>
      <c r="E63" s="149">
        <v>2812794</v>
      </c>
      <c r="F63" s="149">
        <v>7133734</v>
      </c>
    </row>
    <row r="64" spans="1:6" s="4" customFormat="1" ht="15" customHeight="1">
      <c r="A64" s="93"/>
      <c r="B64" s="145">
        <v>80134</v>
      </c>
      <c r="C64" s="146" t="s">
        <v>135</v>
      </c>
      <c r="D64" s="150">
        <v>221640</v>
      </c>
      <c r="E64" s="149">
        <v>49673</v>
      </c>
      <c r="F64" s="149">
        <v>132461</v>
      </c>
    </row>
    <row r="65" spans="1:6" s="28" customFormat="1" ht="24" customHeight="1">
      <c r="A65" s="93"/>
      <c r="B65" s="145">
        <v>80140</v>
      </c>
      <c r="C65" s="146" t="s">
        <v>136</v>
      </c>
      <c r="D65" s="150">
        <v>1217444</v>
      </c>
      <c r="E65" s="149">
        <v>327402</v>
      </c>
      <c r="F65" s="149">
        <v>900174</v>
      </c>
    </row>
    <row r="66" spans="1:6" s="4" customFormat="1" ht="17.25" customHeight="1">
      <c r="A66" s="93"/>
      <c r="B66" s="148" t="s">
        <v>137</v>
      </c>
      <c r="C66" s="153" t="s">
        <v>138</v>
      </c>
      <c r="D66" s="150">
        <v>225285</v>
      </c>
      <c r="E66" s="149">
        <v>56321</v>
      </c>
      <c r="F66" s="149">
        <v>112642</v>
      </c>
    </row>
    <row r="67" spans="1:6" ht="16.5" customHeight="1" thickBot="1">
      <c r="A67" s="93"/>
      <c r="B67" s="144">
        <v>80195</v>
      </c>
      <c r="C67" s="154" t="s">
        <v>16</v>
      </c>
      <c r="D67" s="66">
        <v>513050</v>
      </c>
      <c r="E67" s="66">
        <v>127719</v>
      </c>
      <c r="F67" s="66">
        <v>255438</v>
      </c>
    </row>
    <row r="68" spans="1:6" s="4" customFormat="1" ht="15" customHeight="1" thickBot="1">
      <c r="A68" s="96">
        <v>851</v>
      </c>
      <c r="B68" s="69"/>
      <c r="C68" s="74" t="s">
        <v>69</v>
      </c>
      <c r="D68" s="63">
        <f>IF(SUM(D69,D70,D71)&gt;0,SUM(D69,D70,D71),"")</f>
        <v>883421</v>
      </c>
      <c r="E68" s="63">
        <f>IF(SUM(E69,E70,E71)&gt;0,SUM(E69,E70,E71),"")</f>
        <v>239378</v>
      </c>
      <c r="F68" s="63">
        <f>IF(SUM(F69,F70,F71)&gt;0,SUM(F69,F70,F71),"")</f>
        <v>402664</v>
      </c>
    </row>
    <row r="69" spans="1:6" s="4" customFormat="1" ht="17.25" customHeight="1">
      <c r="A69" s="94"/>
      <c r="B69" s="144">
        <v>85154</v>
      </c>
      <c r="C69" s="154" t="s">
        <v>70</v>
      </c>
      <c r="D69" s="66">
        <v>823764</v>
      </c>
      <c r="E69" s="66">
        <v>224964</v>
      </c>
      <c r="F69" s="66">
        <v>373836</v>
      </c>
    </row>
    <row r="70" spans="1:6" s="28" customFormat="1" ht="22.5" customHeight="1">
      <c r="A70" s="93"/>
      <c r="B70" s="158">
        <v>85156</v>
      </c>
      <c r="C70" s="68" t="s">
        <v>139</v>
      </c>
      <c r="D70" s="160">
        <v>32000</v>
      </c>
      <c r="E70" s="160">
        <v>7499</v>
      </c>
      <c r="F70" s="160">
        <v>14998</v>
      </c>
    </row>
    <row r="71" spans="1:6" ht="13.5" thickBot="1">
      <c r="A71" s="95"/>
      <c r="B71" s="144">
        <v>85195</v>
      </c>
      <c r="C71" s="154" t="s">
        <v>16</v>
      </c>
      <c r="D71" s="66">
        <v>27657</v>
      </c>
      <c r="E71" s="66">
        <v>6915</v>
      </c>
      <c r="F71" s="66">
        <v>13830</v>
      </c>
    </row>
    <row r="72" spans="1:6" s="4" customFormat="1" ht="13.5" thickBot="1">
      <c r="A72" s="70">
        <v>852</v>
      </c>
      <c r="B72" s="69"/>
      <c r="C72" s="74" t="s">
        <v>140</v>
      </c>
      <c r="D72" s="63">
        <f>IF(SUM(D73,D74,D75,D76,D77,D78,D79,D80,D81,D82,D83,D84,D85,D86,D87)&gt;0,SUM(D73,D74,D75,D76,D77,D78,D79,D80,D81,D82,D83,D84,D85,D86,D87),"")</f>
        <v>22228953</v>
      </c>
      <c r="E72" s="63">
        <f>IF(SUM(E73,E74,E75,E76,E77,E78,E79,E80,E81,E82,E83,E84,E85,E86,E87)&gt;0,SUM(E73,E74,E75,E76,E77,E78,E79,E80,E81,E82,E83,E84,E85,E86,E87),"")</f>
        <v>5412120</v>
      </c>
      <c r="F72" s="63">
        <f>IF(SUM(F73,F74,F75,F76,F77,F78,F79,F80,F81,F82,F83,F84,F85,F86,F87)&gt;0,SUM(F73,F74,F75,F76,F77,F78,F79,F80,F81,F82,F83,F84,F85,F86,F87),"")</f>
        <v>9859236</v>
      </c>
    </row>
    <row r="73" spans="1:6" s="4" customFormat="1" ht="12.75">
      <c r="A73" s="94"/>
      <c r="B73" s="144" t="s">
        <v>141</v>
      </c>
      <c r="C73" s="154" t="s">
        <v>73</v>
      </c>
      <c r="D73" s="66">
        <v>1513950</v>
      </c>
      <c r="E73" s="66">
        <v>325371</v>
      </c>
      <c r="F73" s="66">
        <v>863207</v>
      </c>
    </row>
    <row r="74" spans="1:6" s="4" customFormat="1" ht="12.75">
      <c r="A74" s="95"/>
      <c r="B74" s="148" t="s">
        <v>142</v>
      </c>
      <c r="C74" s="154" t="s">
        <v>74</v>
      </c>
      <c r="D74" s="66">
        <v>2097600</v>
      </c>
      <c r="E74" s="66">
        <v>527042</v>
      </c>
      <c r="F74" s="66">
        <v>1043517</v>
      </c>
    </row>
    <row r="75" spans="1:6" s="4" customFormat="1" ht="24">
      <c r="A75" s="93"/>
      <c r="B75" s="145" t="s">
        <v>143</v>
      </c>
      <c r="C75" s="146" t="s">
        <v>144</v>
      </c>
      <c r="D75" s="149">
        <v>567010</v>
      </c>
      <c r="E75" s="149">
        <v>143410</v>
      </c>
      <c r="F75" s="149">
        <v>280188</v>
      </c>
    </row>
    <row r="76" spans="1:6" s="4" customFormat="1" ht="12.75">
      <c r="A76" s="93"/>
      <c r="B76" s="148" t="s">
        <v>145</v>
      </c>
      <c r="C76" s="154" t="s">
        <v>146</v>
      </c>
      <c r="D76" s="66">
        <v>676520</v>
      </c>
      <c r="E76" s="66">
        <v>172302</v>
      </c>
      <c r="F76" s="66">
        <v>331917</v>
      </c>
    </row>
    <row r="77" spans="1:6" s="4" customFormat="1" ht="38.25">
      <c r="A77" s="93"/>
      <c r="B77" s="148" t="s">
        <v>204</v>
      </c>
      <c r="C77" s="112" t="s">
        <v>200</v>
      </c>
      <c r="D77" s="66">
        <v>6168611</v>
      </c>
      <c r="E77" s="149">
        <v>1542152</v>
      </c>
      <c r="F77" s="149">
        <v>1542152</v>
      </c>
    </row>
    <row r="78" spans="1:6" s="4" customFormat="1" ht="39.75" customHeight="1">
      <c r="A78" s="179"/>
      <c r="B78" s="183" t="s">
        <v>147</v>
      </c>
      <c r="C78" s="180" t="s">
        <v>148</v>
      </c>
      <c r="D78" s="192">
        <v>111000</v>
      </c>
      <c r="E78" s="192">
        <v>29683</v>
      </c>
      <c r="F78" s="192">
        <v>51633</v>
      </c>
    </row>
    <row r="79" spans="1:6" s="4" customFormat="1" ht="26.25" customHeight="1">
      <c r="A79" s="179"/>
      <c r="B79" s="184" t="s">
        <v>149</v>
      </c>
      <c r="C79" s="182" t="s">
        <v>78</v>
      </c>
      <c r="D79" s="193">
        <v>2713070</v>
      </c>
      <c r="E79" s="193">
        <v>638134</v>
      </c>
      <c r="F79" s="193">
        <v>1436802</v>
      </c>
    </row>
    <row r="80" spans="1:6" s="4" customFormat="1" ht="16.5" customHeight="1">
      <c r="A80" s="93"/>
      <c r="B80" s="145" t="s">
        <v>150</v>
      </c>
      <c r="C80" s="153" t="s">
        <v>79</v>
      </c>
      <c r="D80" s="149">
        <v>5300000</v>
      </c>
      <c r="E80" s="149">
        <v>1325000</v>
      </c>
      <c r="F80" s="149">
        <v>2650000</v>
      </c>
    </row>
    <row r="81" spans="1:6" s="4" customFormat="1" ht="12.75">
      <c r="A81" s="93"/>
      <c r="B81" s="148" t="s">
        <v>151</v>
      </c>
      <c r="C81" s="153" t="s">
        <v>80</v>
      </c>
      <c r="D81" s="149">
        <v>82839</v>
      </c>
      <c r="E81" s="149"/>
      <c r="F81" s="149">
        <v>79521</v>
      </c>
    </row>
    <row r="82" spans="1:6" s="4" customFormat="1" ht="18" customHeight="1">
      <c r="A82" s="93"/>
      <c r="B82" s="144" t="s">
        <v>152</v>
      </c>
      <c r="C82" s="154" t="s">
        <v>81</v>
      </c>
      <c r="D82" s="66">
        <v>2430700</v>
      </c>
      <c r="E82" s="66">
        <v>574145</v>
      </c>
      <c r="F82" s="66">
        <v>1282410</v>
      </c>
    </row>
    <row r="83" spans="1:6" s="4" customFormat="1" ht="22.5" customHeight="1">
      <c r="A83" s="75"/>
      <c r="B83" s="158" t="s">
        <v>153</v>
      </c>
      <c r="C83" s="146" t="s">
        <v>154</v>
      </c>
      <c r="D83" s="164"/>
      <c r="E83" s="164"/>
      <c r="F83" s="164"/>
    </row>
    <row r="84" spans="1:6" s="4" customFormat="1" ht="15" customHeight="1">
      <c r="A84" s="75"/>
      <c r="B84" s="144" t="s">
        <v>155</v>
      </c>
      <c r="C84" s="154" t="s">
        <v>82</v>
      </c>
      <c r="D84" s="66">
        <v>227111</v>
      </c>
      <c r="E84" s="66">
        <v>53657</v>
      </c>
      <c r="F84" s="66">
        <v>119795</v>
      </c>
    </row>
    <row r="85" spans="1:6" s="4" customFormat="1" ht="25.5" customHeight="1">
      <c r="A85" s="93"/>
      <c r="B85" s="156" t="s">
        <v>156</v>
      </c>
      <c r="C85" s="68" t="s">
        <v>157</v>
      </c>
      <c r="D85" s="66">
        <v>103000</v>
      </c>
      <c r="E85" s="66">
        <v>21838</v>
      </c>
      <c r="F85" s="66">
        <v>59322</v>
      </c>
    </row>
    <row r="86" spans="1:6" s="4" customFormat="1" ht="15.75" customHeight="1">
      <c r="A86" s="93"/>
      <c r="B86" s="76" t="s">
        <v>158</v>
      </c>
      <c r="C86" s="165" t="s">
        <v>84</v>
      </c>
      <c r="D86" s="66">
        <v>40000</v>
      </c>
      <c r="E86" s="66">
        <v>10000</v>
      </c>
      <c r="F86" s="66">
        <v>20000</v>
      </c>
    </row>
    <row r="87" spans="1:6" ht="16.5" customHeight="1" thickBot="1">
      <c r="A87" s="93"/>
      <c r="B87" s="145" t="s">
        <v>159</v>
      </c>
      <c r="C87" s="153" t="s">
        <v>16</v>
      </c>
      <c r="D87" s="149">
        <v>197542</v>
      </c>
      <c r="E87" s="149">
        <v>49386</v>
      </c>
      <c r="F87" s="149">
        <v>98772</v>
      </c>
    </row>
    <row r="88" spans="1:6" s="4" customFormat="1" ht="15.75" customHeight="1" thickBot="1">
      <c r="A88" s="70">
        <v>853</v>
      </c>
      <c r="B88" s="98"/>
      <c r="C88" s="170" t="s">
        <v>160</v>
      </c>
      <c r="D88" s="63">
        <f>IF(SUM(D89,D90)&gt;0,SUM(D89,D90),"")</f>
        <v>237510</v>
      </c>
      <c r="E88" s="63">
        <f>IF(SUM(E89,E90)&gt;0,SUM(E89,E90),"")</f>
        <v>85472</v>
      </c>
      <c r="F88" s="63">
        <f>IF(SUM(F89,F90)&gt;0,SUM(F89,F90),"")</f>
        <v>152038</v>
      </c>
    </row>
    <row r="89" spans="1:6" s="4" customFormat="1" ht="23.25" customHeight="1">
      <c r="A89" s="95"/>
      <c r="B89" s="76" t="s">
        <v>161</v>
      </c>
      <c r="C89" s="68" t="s">
        <v>86</v>
      </c>
      <c r="D89" s="66">
        <v>237510</v>
      </c>
      <c r="E89" s="66">
        <v>85472</v>
      </c>
      <c r="F89" s="66">
        <v>152038</v>
      </c>
    </row>
    <row r="90" spans="1:6" ht="17.25" customHeight="1" thickBot="1">
      <c r="A90" s="93"/>
      <c r="B90" s="156" t="s">
        <v>162</v>
      </c>
      <c r="C90" s="153" t="s">
        <v>163</v>
      </c>
      <c r="D90" s="149"/>
      <c r="E90" s="149"/>
      <c r="F90" s="149"/>
    </row>
    <row r="91" spans="1:6" s="4" customFormat="1" ht="15.75" customHeight="1" thickBot="1">
      <c r="A91" s="96">
        <v>854</v>
      </c>
      <c r="B91" s="69"/>
      <c r="C91" s="74" t="s">
        <v>87</v>
      </c>
      <c r="D91" s="63">
        <f>IF(SUM(D92,D93,D94,D95,D96,D97)&gt;0,SUM(D92,D93,D94,D95,D96,D97),"")</f>
        <v>4375673</v>
      </c>
      <c r="E91" s="63">
        <f>IF(SUM(E92,E93,E94,E95,E96,E97)&gt;0,SUM(E92,E93,E94,E95,E96,E97),"")</f>
        <v>965399</v>
      </c>
      <c r="F91" s="63">
        <f>IF(SUM(F92,F93,F94,F95,F96,F97)&gt;0,SUM(F92,F93,F94,F95,F96,F97),"")</f>
        <v>2572976</v>
      </c>
    </row>
    <row r="92" spans="1:6" s="4" customFormat="1" ht="16.5" customHeight="1">
      <c r="A92" s="94"/>
      <c r="B92" s="144">
        <v>85401</v>
      </c>
      <c r="C92" s="154" t="s">
        <v>88</v>
      </c>
      <c r="D92" s="66">
        <v>1355188</v>
      </c>
      <c r="E92" s="66">
        <v>301221</v>
      </c>
      <c r="F92" s="66">
        <v>804335</v>
      </c>
    </row>
    <row r="93" spans="1:6" s="4" customFormat="1" ht="23.25" customHeight="1">
      <c r="A93" s="93"/>
      <c r="B93" s="145">
        <v>85406</v>
      </c>
      <c r="C93" s="166" t="s">
        <v>89</v>
      </c>
      <c r="D93" s="149">
        <v>668667</v>
      </c>
      <c r="E93" s="149">
        <v>149944</v>
      </c>
      <c r="F93" s="149">
        <v>423904</v>
      </c>
    </row>
    <row r="94" spans="1:6" s="4" customFormat="1" ht="15.75" customHeight="1">
      <c r="A94" s="93"/>
      <c r="B94" s="145">
        <v>85410</v>
      </c>
      <c r="C94" s="153" t="s">
        <v>90</v>
      </c>
      <c r="D94" s="66">
        <v>2258177</v>
      </c>
      <c r="E94" s="66">
        <v>490280</v>
      </c>
      <c r="F94" s="66">
        <v>1296829</v>
      </c>
    </row>
    <row r="95" spans="1:6" s="4" customFormat="1" ht="15.75" customHeight="1">
      <c r="A95" s="93"/>
      <c r="B95" s="148">
        <v>85415</v>
      </c>
      <c r="C95" s="153" t="s">
        <v>91</v>
      </c>
      <c r="D95" s="149">
        <v>50000</v>
      </c>
      <c r="E95" s="66">
        <v>12500</v>
      </c>
      <c r="F95" s="66">
        <v>25000</v>
      </c>
    </row>
    <row r="96" spans="1:6" s="4" customFormat="1" ht="15.75" customHeight="1">
      <c r="A96" s="93"/>
      <c r="B96" s="144" t="s">
        <v>164</v>
      </c>
      <c r="C96" s="153" t="s">
        <v>165</v>
      </c>
      <c r="D96" s="66">
        <v>11335</v>
      </c>
      <c r="E96" s="149">
        <v>2834</v>
      </c>
      <c r="F96" s="149">
        <v>5668</v>
      </c>
    </row>
    <row r="97" spans="1:6" ht="15" customHeight="1" thickBot="1">
      <c r="A97" s="93"/>
      <c r="B97" s="145" t="s">
        <v>166</v>
      </c>
      <c r="C97" s="153" t="s">
        <v>167</v>
      </c>
      <c r="D97" s="66">
        <v>32306</v>
      </c>
      <c r="E97" s="149">
        <v>8620</v>
      </c>
      <c r="F97" s="149">
        <v>17240</v>
      </c>
    </row>
    <row r="98" spans="1:6" s="4" customFormat="1" ht="15.75" customHeight="1" thickBot="1">
      <c r="A98" s="96">
        <v>900</v>
      </c>
      <c r="B98" s="69"/>
      <c r="C98" s="74" t="s">
        <v>92</v>
      </c>
      <c r="D98" s="63">
        <f>IF(SUM(D99,D100,D101,D102,D103,D104,D105,D106)&gt;0,SUM(D99,D100,D101,D102,D103,D104,D105,D106),"")</f>
        <v>19079688</v>
      </c>
      <c r="E98" s="63">
        <f>IF(SUM(E99,E100,E101,E102,E103,E104,E105,E106)&gt;0,SUM(E99,E100,E101,E102,E103,E104,E105,E106),"")</f>
        <v>1634265</v>
      </c>
      <c r="F98" s="63">
        <f>IF(SUM(F99,F100,F101,F102,F103,F104,F105,F106)&gt;0,SUM(F99,F100,F101,F102,F103,F104,F105,F106),"")</f>
        <v>5946045</v>
      </c>
    </row>
    <row r="99" spans="1:6" s="4" customFormat="1" ht="15.75" customHeight="1">
      <c r="A99" s="94"/>
      <c r="B99" s="144">
        <v>90001</v>
      </c>
      <c r="C99" s="154" t="s">
        <v>93</v>
      </c>
      <c r="D99" s="66">
        <v>13140182</v>
      </c>
      <c r="E99" s="66"/>
      <c r="F99" s="66">
        <v>3125073</v>
      </c>
    </row>
    <row r="100" spans="1:6" s="4" customFormat="1" ht="15.75" customHeight="1">
      <c r="A100" s="93"/>
      <c r="B100" s="145">
        <v>90002</v>
      </c>
      <c r="C100" s="153" t="s">
        <v>94</v>
      </c>
      <c r="D100" s="149">
        <v>1445276</v>
      </c>
      <c r="E100" s="149">
        <v>454875</v>
      </c>
      <c r="F100" s="149">
        <v>535525</v>
      </c>
    </row>
    <row r="101" spans="1:6" s="4" customFormat="1" ht="15.75" customHeight="1">
      <c r="A101" s="93"/>
      <c r="B101" s="145">
        <v>90003</v>
      </c>
      <c r="C101" s="153" t="s">
        <v>168</v>
      </c>
      <c r="D101" s="149">
        <v>1142789</v>
      </c>
      <c r="E101" s="149">
        <v>285697</v>
      </c>
      <c r="F101" s="149">
        <v>571394</v>
      </c>
    </row>
    <row r="102" spans="1:6" s="4" customFormat="1" ht="15.75" customHeight="1">
      <c r="A102" s="93"/>
      <c r="B102" s="145">
        <v>90004</v>
      </c>
      <c r="C102" s="153" t="s">
        <v>95</v>
      </c>
      <c r="D102" s="149">
        <v>760000</v>
      </c>
      <c r="E102" s="149">
        <v>300000</v>
      </c>
      <c r="F102" s="149">
        <v>450000</v>
      </c>
    </row>
    <row r="103" spans="1:6" s="4" customFormat="1" ht="15.75" customHeight="1">
      <c r="A103" s="93"/>
      <c r="B103" s="145">
        <v>90013</v>
      </c>
      <c r="C103" s="153" t="s">
        <v>169</v>
      </c>
      <c r="D103" s="149">
        <v>100000</v>
      </c>
      <c r="E103" s="149">
        <v>25000</v>
      </c>
      <c r="F103" s="149">
        <v>50000</v>
      </c>
    </row>
    <row r="104" spans="1:6" s="4" customFormat="1" ht="15.75" customHeight="1">
      <c r="A104" s="93"/>
      <c r="B104" s="148">
        <v>90015</v>
      </c>
      <c r="C104" s="154" t="s">
        <v>170</v>
      </c>
      <c r="D104" s="66">
        <v>1690000</v>
      </c>
      <c r="E104" s="66">
        <v>350000</v>
      </c>
      <c r="F104" s="66">
        <v>750000</v>
      </c>
    </row>
    <row r="105" spans="1:6" s="4" customFormat="1" ht="15.75" customHeight="1">
      <c r="A105" s="93"/>
      <c r="B105" s="144" t="s">
        <v>171</v>
      </c>
      <c r="C105" s="153" t="s">
        <v>172</v>
      </c>
      <c r="D105" s="167">
        <v>10000</v>
      </c>
      <c r="E105" s="167">
        <v>2500</v>
      </c>
      <c r="F105" s="167">
        <v>5000</v>
      </c>
    </row>
    <row r="106" spans="1:6" ht="15" customHeight="1" thickBot="1">
      <c r="A106" s="93"/>
      <c r="B106" s="145">
        <v>90095</v>
      </c>
      <c r="C106" s="153" t="s">
        <v>16</v>
      </c>
      <c r="D106" s="149">
        <v>791441</v>
      </c>
      <c r="E106" s="149">
        <v>216193</v>
      </c>
      <c r="F106" s="149">
        <v>459053</v>
      </c>
    </row>
    <row r="107" spans="1:6" s="4" customFormat="1" ht="15.75" customHeight="1" thickBot="1">
      <c r="A107" s="96">
        <v>921</v>
      </c>
      <c r="B107" s="69"/>
      <c r="C107" s="74" t="s">
        <v>98</v>
      </c>
      <c r="D107" s="63">
        <f>IF(SUM(D108,D109,D110,D111,D112,D113,D114)&gt;0,SUM(D108,D109,D110,D111,D112,D113,D114),"")</f>
        <v>2461200</v>
      </c>
      <c r="E107" s="63">
        <f>IF(SUM(E108,E109,E110,E111,E112,E113,E114)&gt;0,SUM(E108,E109,E110,E111,E112,E113,E114),"")</f>
        <v>973509</v>
      </c>
      <c r="F107" s="63">
        <f>IF(SUM(F108,F109,F110,F111,F112,F113,F114)&gt;0,SUM(F108,F109,F110,F111,F112,F113,F114),"")</f>
        <v>2055680</v>
      </c>
    </row>
    <row r="108" spans="1:6" s="4" customFormat="1" ht="13.5" customHeight="1">
      <c r="A108" s="94"/>
      <c r="B108" s="168">
        <v>92106</v>
      </c>
      <c r="C108" s="154" t="s">
        <v>100</v>
      </c>
      <c r="D108" s="66">
        <v>346000</v>
      </c>
      <c r="E108" s="66">
        <v>182000</v>
      </c>
      <c r="F108" s="66">
        <v>346000</v>
      </c>
    </row>
    <row r="109" spans="1:6" s="4" customFormat="1" ht="12.75">
      <c r="A109" s="75"/>
      <c r="B109" s="157">
        <v>92108</v>
      </c>
      <c r="C109" s="154" t="s">
        <v>101</v>
      </c>
      <c r="D109" s="66">
        <v>330000</v>
      </c>
      <c r="E109" s="66">
        <v>165000</v>
      </c>
      <c r="F109" s="66">
        <v>330000</v>
      </c>
    </row>
    <row r="110" spans="1:6" s="4" customFormat="1" ht="12.75">
      <c r="A110" s="93"/>
      <c r="B110" s="145">
        <v>92109</v>
      </c>
      <c r="C110" s="153" t="s">
        <v>0</v>
      </c>
      <c r="D110" s="149">
        <v>851700</v>
      </c>
      <c r="E110" s="149">
        <v>188384</v>
      </c>
      <c r="F110" s="149">
        <v>474930</v>
      </c>
    </row>
    <row r="111" spans="1:6" s="4" customFormat="1" ht="12.75">
      <c r="A111" s="93"/>
      <c r="B111" s="145">
        <v>92116</v>
      </c>
      <c r="C111" s="153" t="s">
        <v>102</v>
      </c>
      <c r="D111" s="149">
        <v>435000</v>
      </c>
      <c r="E111" s="149">
        <v>210000</v>
      </c>
      <c r="F111" s="149">
        <v>435000</v>
      </c>
    </row>
    <row r="112" spans="1:6" s="4" customFormat="1" ht="12.75">
      <c r="A112" s="93"/>
      <c r="B112" s="145">
        <v>92118</v>
      </c>
      <c r="C112" s="153" t="s">
        <v>103</v>
      </c>
      <c r="D112" s="149">
        <v>416000</v>
      </c>
      <c r="E112" s="149">
        <v>195000</v>
      </c>
      <c r="F112" s="149">
        <v>416000</v>
      </c>
    </row>
    <row r="113" spans="1:6" s="4" customFormat="1" ht="15.75" customHeight="1">
      <c r="A113" s="93"/>
      <c r="B113" s="145">
        <v>92120</v>
      </c>
      <c r="C113" s="153" t="s">
        <v>1</v>
      </c>
      <c r="D113" s="149">
        <v>25000</v>
      </c>
      <c r="E113" s="149">
        <v>18750</v>
      </c>
      <c r="F113" s="149">
        <v>25000</v>
      </c>
    </row>
    <row r="114" spans="1:6" ht="16.5" customHeight="1" thickBot="1">
      <c r="A114" s="75"/>
      <c r="B114" s="145">
        <v>92195</v>
      </c>
      <c r="C114" s="153" t="s">
        <v>16</v>
      </c>
      <c r="D114" s="149">
        <v>57500</v>
      </c>
      <c r="E114" s="149">
        <v>14375</v>
      </c>
      <c r="F114" s="149">
        <v>28750</v>
      </c>
    </row>
    <row r="115" spans="1:6" s="4" customFormat="1" ht="16.5" customHeight="1" thickBot="1">
      <c r="A115" s="96">
        <v>926</v>
      </c>
      <c r="B115" s="69"/>
      <c r="C115" s="74" t="s">
        <v>104</v>
      </c>
      <c r="D115" s="63">
        <f>IF(SUM(D116,D117)&gt;0,SUM(D116,D117),"")</f>
        <v>1840900</v>
      </c>
      <c r="E115" s="63">
        <f>IF(SUM(E116,E117)&gt;0,SUM(E116,E117),"")</f>
        <v>526891</v>
      </c>
      <c r="F115" s="63">
        <f>IF(SUM(F116,F117)&gt;0,SUM(F116,F117),"")</f>
        <v>987116</v>
      </c>
    </row>
    <row r="116" spans="1:6" s="4" customFormat="1" ht="15.75" customHeight="1">
      <c r="A116" s="94"/>
      <c r="B116" s="168">
        <v>92605</v>
      </c>
      <c r="C116" s="154" t="s">
        <v>3</v>
      </c>
      <c r="D116" s="66">
        <v>233000</v>
      </c>
      <c r="E116" s="66">
        <v>58250</v>
      </c>
      <c r="F116" s="66">
        <v>116500</v>
      </c>
    </row>
    <row r="117" spans="1:6" ht="15.75" customHeight="1" thickBot="1">
      <c r="A117" s="93"/>
      <c r="B117" s="144">
        <v>92695</v>
      </c>
      <c r="C117" s="154" t="s">
        <v>16</v>
      </c>
      <c r="D117" s="66">
        <v>1607900</v>
      </c>
      <c r="E117" s="66">
        <v>468641</v>
      </c>
      <c r="F117" s="66">
        <v>870616</v>
      </c>
    </row>
    <row r="118" spans="1:6" ht="16.5" thickBot="1">
      <c r="A118" s="86"/>
      <c r="B118" s="87"/>
      <c r="C118" s="169" t="s">
        <v>6</v>
      </c>
      <c r="D118" s="89">
        <f>IF(SUM(D13,D15,D17,D23,D25,D29,D35,D42,D46,D51,D53,D68,D72,D88,D91,D98,D107,D115)&gt;0,SUM(D13,D15,D17,D23,D25,D29,D35,D42,D46,D51,D53,D68,D72,D88,D91,D98,D107,D115),"")</f>
        <v>141671697</v>
      </c>
      <c r="E118" s="89">
        <f>IF(SUM(E13,E15,E17,E23,E25,E29,E35,E42,E46,E51,E53,E68,E72,E88,E91,E98,E107,E115)&gt;0,SUM(E13,E15,E17,E23,E25,E29,E35,E42,E46,E51,E53,E68,E72,E88,E91,E98,E107,E115),"")</f>
        <v>33827295</v>
      </c>
      <c r="F118" s="89">
        <f>IF(SUM(F13,F15,F17,F23,F25,F29,F35,F42,F46,F51,F53,F68,F72,F88,F91,F98,F107,F115)&gt;0,SUM(F13,F15,F17,F23,F25,F29,F35,F42,F46,F51,F53,F68,F72,F88,F91,F98,F107,F115),"")</f>
        <v>73657875</v>
      </c>
    </row>
    <row r="121" spans="5:6" ht="12.75">
      <c r="E121" s="191" t="s">
        <v>192</v>
      </c>
      <c r="F121" s="22"/>
    </row>
    <row r="122" spans="5:6" ht="12.75">
      <c r="E122" s="191" t="s">
        <v>193</v>
      </c>
      <c r="F122" s="22"/>
    </row>
    <row r="132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15">
      <selection activeCell="A1" sqref="A1:F124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37.625" style="0" customWidth="1"/>
    <col min="4" max="4" width="11.875" style="0" customWidth="1"/>
    <col min="5" max="6" width="10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45" t="s">
        <v>106</v>
      </c>
      <c r="E2" s="28"/>
      <c r="F2" s="28"/>
    </row>
    <row r="3" spans="1:6" ht="12.75">
      <c r="A3" s="1"/>
      <c r="B3" s="1"/>
      <c r="C3" s="1"/>
      <c r="D3" s="45" t="s">
        <v>210</v>
      </c>
      <c r="E3" s="28"/>
      <c r="F3" s="28"/>
    </row>
    <row r="4" spans="1:6" ht="12.75">
      <c r="A4" s="1"/>
      <c r="B4" s="1"/>
      <c r="C4" s="1"/>
      <c r="D4" s="45" t="s">
        <v>8</v>
      </c>
      <c r="E4" s="28"/>
      <c r="F4" s="28"/>
    </row>
    <row r="5" spans="1:6" ht="12.75">
      <c r="A5" s="1"/>
      <c r="B5" s="1"/>
      <c r="C5" s="1"/>
      <c r="D5" s="45" t="s">
        <v>211</v>
      </c>
      <c r="E5" s="28"/>
      <c r="F5" s="28"/>
    </row>
    <row r="6" spans="1:6" ht="12.75">
      <c r="A6" s="1"/>
      <c r="B6" s="1"/>
      <c r="C6" s="1"/>
      <c r="D6" s="46"/>
      <c r="E6" s="46"/>
      <c r="F6" s="46"/>
    </row>
    <row r="7" spans="1:6" ht="13.5" customHeight="1">
      <c r="A7" s="1"/>
      <c r="B7" s="1"/>
      <c r="C7" s="1"/>
      <c r="D7" s="1"/>
      <c r="E7" s="1"/>
      <c r="F7" s="1"/>
    </row>
    <row r="8" spans="1:6" s="4" customFormat="1" ht="18">
      <c r="A8" s="2"/>
      <c r="B8" s="178" t="s">
        <v>185</v>
      </c>
      <c r="C8" s="47"/>
      <c r="D8" s="49"/>
      <c r="E8" s="49"/>
      <c r="F8" s="2"/>
    </row>
    <row r="9" spans="1:6" ht="12.75">
      <c r="A9" s="1"/>
      <c r="B9" s="1"/>
      <c r="C9" s="1"/>
      <c r="D9" s="50"/>
      <c r="E9" s="50"/>
      <c r="F9" s="50"/>
    </row>
    <row r="10" spans="1:6" ht="13.5" thickBot="1">
      <c r="A10" s="1"/>
      <c r="B10" s="1"/>
      <c r="C10" s="1"/>
      <c r="D10" s="1"/>
      <c r="E10" s="1"/>
      <c r="F10" s="1"/>
    </row>
    <row r="11" spans="1:6" ht="59.25" customHeight="1" thickBot="1">
      <c r="A11" s="51"/>
      <c r="B11" s="52" t="s">
        <v>10</v>
      </c>
      <c r="C11" s="53" t="s">
        <v>11</v>
      </c>
      <c r="D11" s="55" t="s">
        <v>107</v>
      </c>
      <c r="E11" s="55" t="s">
        <v>181</v>
      </c>
      <c r="F11" s="55" t="s">
        <v>191</v>
      </c>
    </row>
    <row r="12" spans="1:6" ht="14.25" customHeight="1" thickBot="1">
      <c r="A12" s="7"/>
      <c r="B12" s="56">
        <v>2</v>
      </c>
      <c r="C12" s="57">
        <v>3</v>
      </c>
      <c r="D12" s="10">
        <v>7</v>
      </c>
      <c r="E12" s="10">
        <v>8</v>
      </c>
      <c r="F12" s="10">
        <v>9</v>
      </c>
    </row>
    <row r="13" spans="1:6" ht="24" customHeight="1" thickBot="1">
      <c r="A13" s="59" t="s">
        <v>14</v>
      </c>
      <c r="B13" s="60"/>
      <c r="C13" s="61" t="s">
        <v>15</v>
      </c>
      <c r="D13" s="63">
        <f>IF(SUM(D14)&gt;0,SUM(D14),"")</f>
        <v>1054</v>
      </c>
      <c r="E13" s="63">
        <f>IF(SUM(E14)&gt;0,SUM(E14),"")</f>
        <v>264</v>
      </c>
      <c r="F13" s="63">
        <f>IF(SUM(F14)&gt;0,SUM(F14),"")</f>
        <v>528</v>
      </c>
    </row>
    <row r="14" spans="1:6" s="4" customFormat="1" ht="14.25" customHeight="1" thickBot="1">
      <c r="A14" s="93"/>
      <c r="B14" s="145" t="s">
        <v>108</v>
      </c>
      <c r="C14" s="151" t="s">
        <v>109</v>
      </c>
      <c r="D14" s="149">
        <v>1054</v>
      </c>
      <c r="E14" s="149">
        <v>264</v>
      </c>
      <c r="F14" s="149">
        <v>528</v>
      </c>
    </row>
    <row r="15" spans="1:6" ht="17.25" customHeight="1" thickBot="1">
      <c r="A15" s="59" t="s">
        <v>110</v>
      </c>
      <c r="B15" s="69"/>
      <c r="C15" s="61" t="s">
        <v>111</v>
      </c>
      <c r="D15" s="63">
        <f>IF(SUM(D16)&gt;0,SUM(D16),"")</f>
        <v>1000</v>
      </c>
      <c r="E15" s="63">
        <f>IF(SUM(E16)&gt;0,SUM(E16),"")</f>
        <v>150</v>
      </c>
      <c r="F15" s="63">
        <f>IF(SUM(F16)&gt;0,SUM(F16),"")</f>
        <v>300</v>
      </c>
    </row>
    <row r="16" spans="1:6" s="4" customFormat="1" ht="15" customHeight="1" thickBot="1">
      <c r="A16" s="94"/>
      <c r="B16" s="144" t="s">
        <v>112</v>
      </c>
      <c r="C16" s="68" t="s">
        <v>113</v>
      </c>
      <c r="D16" s="66">
        <v>1000</v>
      </c>
      <c r="E16" s="66">
        <v>150</v>
      </c>
      <c r="F16" s="66">
        <v>300</v>
      </c>
    </row>
    <row r="17" spans="1:6" ht="18.75" customHeight="1" thickBot="1">
      <c r="A17" s="70">
        <v>600</v>
      </c>
      <c r="B17" s="69"/>
      <c r="C17" s="61" t="s">
        <v>20</v>
      </c>
      <c r="D17" s="63">
        <f>IF(SUM(D18,D19,D20,D21,D22)&gt;0,SUM(D18,D19,D20,D21,D22),"")</f>
        <v>11279708</v>
      </c>
      <c r="E17" s="63">
        <v>4938500</v>
      </c>
      <c r="F17" s="63">
        <v>6657275</v>
      </c>
    </row>
    <row r="18" spans="1:6" s="4" customFormat="1" ht="14.25" customHeight="1">
      <c r="A18" s="94"/>
      <c r="B18" s="144">
        <v>60004</v>
      </c>
      <c r="C18" s="68" t="s">
        <v>114</v>
      </c>
      <c r="D18" s="66">
        <v>2530000</v>
      </c>
      <c r="E18" s="66">
        <v>1238693</v>
      </c>
      <c r="F18" s="66">
        <v>1838693</v>
      </c>
    </row>
    <row r="19" spans="1:6" s="4" customFormat="1" ht="15" customHeight="1">
      <c r="A19" s="94"/>
      <c r="B19" s="145">
        <v>60014</v>
      </c>
      <c r="C19" s="146" t="s">
        <v>22</v>
      </c>
      <c r="D19" s="149"/>
      <c r="E19" s="147">
        <v>-872755</v>
      </c>
      <c r="F19" s="149">
        <v>-1312680</v>
      </c>
    </row>
    <row r="20" spans="1:6" s="4" customFormat="1" ht="23.25" customHeight="1">
      <c r="A20" s="94"/>
      <c r="B20" s="145">
        <v>60015</v>
      </c>
      <c r="C20" s="146" t="s">
        <v>115</v>
      </c>
      <c r="D20" s="149">
        <v>3346200</v>
      </c>
      <c r="E20" s="147">
        <v>1286255</v>
      </c>
      <c r="F20" s="149">
        <v>2139680</v>
      </c>
    </row>
    <row r="21" spans="1:6" s="4" customFormat="1" ht="16.5" customHeight="1">
      <c r="A21" s="94"/>
      <c r="B21" s="148">
        <v>60016</v>
      </c>
      <c r="C21" s="68" t="s">
        <v>23</v>
      </c>
      <c r="D21" s="66">
        <v>5353500</v>
      </c>
      <c r="E21" s="66">
        <v>2397833</v>
      </c>
      <c r="F21" s="66">
        <v>2660333</v>
      </c>
    </row>
    <row r="22" spans="1:6" s="4" customFormat="1" ht="13.5" customHeight="1" thickBot="1">
      <c r="A22" s="94"/>
      <c r="B22" s="145">
        <v>60095</v>
      </c>
      <c r="C22" s="146" t="s">
        <v>117</v>
      </c>
      <c r="D22" s="190">
        <v>50008</v>
      </c>
      <c r="E22" s="149">
        <v>15719</v>
      </c>
      <c r="F22" s="149">
        <v>18569</v>
      </c>
    </row>
    <row r="23" spans="1:6" ht="20.25" customHeight="1" thickBot="1">
      <c r="A23" s="62">
        <v>630</v>
      </c>
      <c r="B23" s="71"/>
      <c r="C23" s="72" t="s">
        <v>118</v>
      </c>
      <c r="D23" s="63">
        <f>IF(SUM(D24)&gt;0,SUM(D24),"")</f>
        <v>144000</v>
      </c>
      <c r="E23" s="63">
        <f>IF(SUM(E24)&gt;0,SUM(E24),"")</f>
        <v>75985</v>
      </c>
      <c r="F23" s="63">
        <f>IF(SUM(F24)&gt;0,SUM(F24),"")</f>
        <v>86985</v>
      </c>
    </row>
    <row r="24" spans="1:6" s="4" customFormat="1" ht="25.5" customHeight="1" thickBot="1">
      <c r="A24" s="73"/>
      <c r="B24" s="152">
        <v>63003</v>
      </c>
      <c r="C24" s="68" t="s">
        <v>119</v>
      </c>
      <c r="D24" s="66">
        <v>144000</v>
      </c>
      <c r="E24" s="66">
        <v>75985</v>
      </c>
      <c r="F24" s="66">
        <v>86985</v>
      </c>
    </row>
    <row r="25" spans="1:6" ht="18" customHeight="1" thickBot="1">
      <c r="A25" s="70">
        <v>700</v>
      </c>
      <c r="B25" s="69"/>
      <c r="C25" s="61" t="s">
        <v>24</v>
      </c>
      <c r="D25" s="63">
        <f>IF(SUM(D26,D27,D28)&gt;0,SUM(D26,D27,D28),"")</f>
        <v>2710892</v>
      </c>
      <c r="E25" s="63">
        <f>IF(SUM(E26,E27,E28)&gt;0,SUM(E26,E27,E28),"")</f>
        <v>914538</v>
      </c>
      <c r="F25" s="63">
        <f>IF(SUM(F26,F27,F28)&gt;0,SUM(F26,F27,F28),"")</f>
        <v>1317936</v>
      </c>
    </row>
    <row r="26" spans="1:6" s="4" customFormat="1" ht="21" customHeight="1">
      <c r="A26" s="94"/>
      <c r="B26" s="144">
        <v>70004</v>
      </c>
      <c r="C26" s="68" t="s">
        <v>120</v>
      </c>
      <c r="D26" s="66">
        <v>2039300</v>
      </c>
      <c r="E26" s="66">
        <v>796640</v>
      </c>
      <c r="F26" s="66">
        <v>1082140</v>
      </c>
    </row>
    <row r="27" spans="1:6" s="4" customFormat="1" ht="16.5" customHeight="1">
      <c r="A27" s="94"/>
      <c r="B27" s="145">
        <v>70005</v>
      </c>
      <c r="C27" s="146" t="s">
        <v>25</v>
      </c>
      <c r="D27" s="149">
        <v>455100</v>
      </c>
      <c r="E27" s="149">
        <v>113775</v>
      </c>
      <c r="F27" s="149">
        <v>227550</v>
      </c>
    </row>
    <row r="28" spans="1:6" s="4" customFormat="1" ht="12.75" customHeight="1" thickBot="1">
      <c r="A28" s="94"/>
      <c r="B28" s="145">
        <v>70095</v>
      </c>
      <c r="C28" s="146" t="s">
        <v>16</v>
      </c>
      <c r="D28" s="149">
        <v>216492</v>
      </c>
      <c r="E28" s="149">
        <v>4123</v>
      </c>
      <c r="F28" s="149">
        <v>8246</v>
      </c>
    </row>
    <row r="29" spans="1:6" ht="20.25" customHeight="1" thickBot="1">
      <c r="A29" s="70">
        <v>710</v>
      </c>
      <c r="B29" s="69"/>
      <c r="C29" s="61" t="s">
        <v>26</v>
      </c>
      <c r="D29" s="63">
        <f>IF(SUM(D30,D31,D32,D33,D34)&gt;0,SUM(D30,D31,D32,D33,D34),"")</f>
        <v>732386</v>
      </c>
      <c r="E29" s="63">
        <f>IF(SUM(E30,E31,E32,E33,E34)&gt;0,SUM(E30,E31,E32,E33,E34),"")</f>
        <v>201102</v>
      </c>
      <c r="F29" s="63">
        <f>IF(SUM(F30,F31,F32,F33,F34)&gt;0,SUM(F30,F31,F32,F33,F34),"")</f>
        <v>418182</v>
      </c>
    </row>
    <row r="30" spans="1:6" s="4" customFormat="1" ht="15.75" customHeight="1">
      <c r="A30" s="94"/>
      <c r="B30" s="144">
        <v>71004</v>
      </c>
      <c r="C30" s="68" t="s">
        <v>121</v>
      </c>
      <c r="D30" s="66">
        <v>255000</v>
      </c>
      <c r="E30" s="66">
        <v>66250</v>
      </c>
      <c r="F30" s="66">
        <v>122500</v>
      </c>
    </row>
    <row r="31" spans="1:6" s="4" customFormat="1" ht="14.25" customHeight="1">
      <c r="A31" s="94"/>
      <c r="B31" s="148">
        <v>71013</v>
      </c>
      <c r="C31" s="68" t="s">
        <v>27</v>
      </c>
      <c r="D31" s="66">
        <v>40000</v>
      </c>
      <c r="E31" s="66">
        <v>10000</v>
      </c>
      <c r="F31" s="66">
        <v>20000</v>
      </c>
    </row>
    <row r="32" spans="1:6" s="4" customFormat="1" ht="14.25" customHeight="1">
      <c r="A32" s="94"/>
      <c r="B32" s="145">
        <v>71014</v>
      </c>
      <c r="C32" s="146" t="s">
        <v>28</v>
      </c>
      <c r="D32" s="149">
        <v>112000</v>
      </c>
      <c r="E32" s="149">
        <v>50000</v>
      </c>
      <c r="F32" s="149">
        <v>100000</v>
      </c>
    </row>
    <row r="33" spans="1:6" s="4" customFormat="1" ht="12.75" customHeight="1">
      <c r="A33" s="94"/>
      <c r="B33" s="145">
        <v>71015</v>
      </c>
      <c r="C33" s="146" t="s">
        <v>29</v>
      </c>
      <c r="D33" s="149">
        <v>165386</v>
      </c>
      <c r="E33" s="149">
        <v>34852</v>
      </c>
      <c r="F33" s="149">
        <v>95682</v>
      </c>
    </row>
    <row r="34" spans="1:6" ht="18" customHeight="1" thickBot="1">
      <c r="A34" s="94"/>
      <c r="B34" s="144" t="s">
        <v>174</v>
      </c>
      <c r="C34" s="171" t="s">
        <v>16</v>
      </c>
      <c r="D34" s="173">
        <v>160000</v>
      </c>
      <c r="E34" s="173">
        <v>40000</v>
      </c>
      <c r="F34" s="173">
        <v>80000</v>
      </c>
    </row>
    <row r="35" spans="1:6" s="4" customFormat="1" ht="26.25" customHeight="1" thickBot="1">
      <c r="A35" s="70">
        <v>750</v>
      </c>
      <c r="B35" s="69"/>
      <c r="C35" s="61" t="s">
        <v>30</v>
      </c>
      <c r="D35" s="63">
        <f>IF(SUM(D36,D37,D38,D39,D40,D41)&gt;0,SUM(D36,D37,D38,D39,D40,D41),"")</f>
        <v>10848551</v>
      </c>
      <c r="E35" s="63">
        <f>IF(SUM(E36,E37,E38,E39,E40,E41)&gt;0,SUM(E36,E37,E38,E39,E40,E41),"")</f>
        <v>2759215</v>
      </c>
      <c r="F35" s="63">
        <f>IF(SUM(F36,F37,F38,F39,F40,F41)&gt;0,SUM(F36,F37,F38,F39,F40,F41),"")</f>
        <v>5799648</v>
      </c>
    </row>
    <row r="36" spans="1:6" s="4" customFormat="1" ht="13.5" customHeight="1">
      <c r="A36" s="94"/>
      <c r="B36" s="144">
        <v>75011</v>
      </c>
      <c r="C36" s="68" t="s">
        <v>31</v>
      </c>
      <c r="D36" s="66">
        <v>754519</v>
      </c>
      <c r="E36" s="66">
        <v>178508</v>
      </c>
      <c r="F36" s="66">
        <v>397503</v>
      </c>
    </row>
    <row r="37" spans="1:6" s="4" customFormat="1" ht="18" customHeight="1">
      <c r="A37" s="94"/>
      <c r="B37" s="148">
        <v>75020</v>
      </c>
      <c r="C37" s="68" t="s">
        <v>32</v>
      </c>
      <c r="D37" s="66">
        <v>1492655</v>
      </c>
      <c r="E37" s="66">
        <v>368681</v>
      </c>
      <c r="F37" s="66">
        <v>785342</v>
      </c>
    </row>
    <row r="38" spans="1:6" s="4" customFormat="1" ht="24.75" customHeight="1">
      <c r="A38" s="94"/>
      <c r="B38" s="145">
        <v>75022</v>
      </c>
      <c r="C38" s="146" t="s">
        <v>122</v>
      </c>
      <c r="D38" s="149">
        <v>317158</v>
      </c>
      <c r="E38" s="149">
        <v>79289</v>
      </c>
      <c r="F38" s="149">
        <v>158578</v>
      </c>
    </row>
    <row r="39" spans="1:6" s="4" customFormat="1" ht="25.5" customHeight="1">
      <c r="A39" s="94"/>
      <c r="B39" s="148">
        <v>75023</v>
      </c>
      <c r="C39" s="146" t="s">
        <v>33</v>
      </c>
      <c r="D39" s="149">
        <v>8003784</v>
      </c>
      <c r="E39" s="149">
        <v>2055378</v>
      </c>
      <c r="F39" s="149">
        <v>4306507</v>
      </c>
    </row>
    <row r="40" spans="1:6" s="4" customFormat="1" ht="14.25" customHeight="1">
      <c r="A40" s="94"/>
      <c r="B40" s="144">
        <v>75045</v>
      </c>
      <c r="C40" s="68" t="s">
        <v>34</v>
      </c>
      <c r="D40" s="66">
        <v>23000</v>
      </c>
      <c r="E40" s="66">
        <v>13000</v>
      </c>
      <c r="F40" s="66">
        <v>23000</v>
      </c>
    </row>
    <row r="41" spans="1:6" ht="19.5" customHeight="1" thickBot="1">
      <c r="A41" s="94"/>
      <c r="B41" s="145">
        <v>75095</v>
      </c>
      <c r="C41" s="146" t="s">
        <v>16</v>
      </c>
      <c r="D41" s="149">
        <v>257435</v>
      </c>
      <c r="E41" s="149">
        <v>64359</v>
      </c>
      <c r="F41" s="149">
        <v>128718</v>
      </c>
    </row>
    <row r="42" spans="1:6" s="4" customFormat="1" ht="36.75" customHeight="1" thickBot="1">
      <c r="A42" s="70">
        <v>751</v>
      </c>
      <c r="B42" s="69"/>
      <c r="C42" s="61" t="s">
        <v>123</v>
      </c>
      <c r="D42" s="63">
        <f>IF(SUM(D43,D44,D45)&gt;0,SUM(D43,D44,D45),"")</f>
        <v>33735</v>
      </c>
      <c r="E42" s="63">
        <f>IF(SUM(E43,E44,E45)&gt;0,SUM(E43,E44,E45),"")</f>
        <v>27833</v>
      </c>
      <c r="F42" s="63">
        <f>IF(SUM(F43,F44,F45)&gt;0,SUM(F43,F44,F45),"")</f>
        <v>29800</v>
      </c>
    </row>
    <row r="43" spans="1:6" s="4" customFormat="1" ht="24" customHeight="1">
      <c r="A43" s="94"/>
      <c r="B43" s="144">
        <v>75101</v>
      </c>
      <c r="C43" s="68" t="s">
        <v>124</v>
      </c>
      <c r="D43" s="66">
        <v>7869</v>
      </c>
      <c r="E43" s="66">
        <v>1967</v>
      </c>
      <c r="F43" s="66">
        <v>3934</v>
      </c>
    </row>
    <row r="44" spans="1:6" s="4" customFormat="1" ht="15.75" customHeight="1">
      <c r="A44" s="94"/>
      <c r="B44" s="148" t="s">
        <v>125</v>
      </c>
      <c r="C44" s="146" t="s">
        <v>38</v>
      </c>
      <c r="D44" s="149"/>
      <c r="E44" s="149"/>
      <c r="F44" s="149"/>
    </row>
    <row r="45" spans="1:6" ht="18" customHeight="1" thickBot="1">
      <c r="A45" s="94"/>
      <c r="B45" s="144" t="s">
        <v>203</v>
      </c>
      <c r="C45" s="112" t="s">
        <v>198</v>
      </c>
      <c r="D45" s="149">
        <v>25866</v>
      </c>
      <c r="E45" s="149">
        <v>25866</v>
      </c>
      <c r="F45" s="149">
        <v>25866</v>
      </c>
    </row>
    <row r="46" spans="1:6" s="28" customFormat="1" ht="25.5" customHeight="1" thickBot="1">
      <c r="A46" s="70">
        <v>754</v>
      </c>
      <c r="B46" s="69"/>
      <c r="C46" s="61" t="s">
        <v>40</v>
      </c>
      <c r="D46" s="63">
        <f>IF(SUM(D47,D48,D49,D50)&gt;0,SUM(D47,D48,D49,D50),"")</f>
        <v>4484390</v>
      </c>
      <c r="E46" s="63">
        <f>IF(SUM(E47,E48,E49,E50)&gt;0,SUM(E47,E48,E49,E50),"")</f>
        <v>1214898</v>
      </c>
      <c r="F46" s="63">
        <f>IF(SUM(F47,F48,F49,F50)&gt;0,SUM(F47,F48,F49,F50),"")</f>
        <v>2404594</v>
      </c>
    </row>
    <row r="47" spans="1:6" s="4" customFormat="1" ht="24.75" customHeight="1">
      <c r="A47" s="94"/>
      <c r="B47" s="145">
        <v>75411</v>
      </c>
      <c r="C47" s="146" t="s">
        <v>41</v>
      </c>
      <c r="D47" s="149">
        <v>4265000</v>
      </c>
      <c r="E47" s="149">
        <v>1126717</v>
      </c>
      <c r="F47" s="149">
        <v>2261565</v>
      </c>
    </row>
    <row r="48" spans="1:6" s="4" customFormat="1" ht="12.75">
      <c r="A48" s="94"/>
      <c r="B48" s="145">
        <v>75414</v>
      </c>
      <c r="C48" s="153" t="s">
        <v>127</v>
      </c>
      <c r="D48" s="149">
        <v>29790</v>
      </c>
      <c r="E48" s="149">
        <v>7448</v>
      </c>
      <c r="F48" s="149">
        <v>14896</v>
      </c>
    </row>
    <row r="49" spans="1:6" s="4" customFormat="1" ht="12.75">
      <c r="A49" s="94"/>
      <c r="B49" s="145">
        <v>75416</v>
      </c>
      <c r="C49" s="153" t="s">
        <v>42</v>
      </c>
      <c r="D49" s="149">
        <v>24600</v>
      </c>
      <c r="E49" s="149">
        <v>6150</v>
      </c>
      <c r="F49" s="149">
        <v>12300</v>
      </c>
    </row>
    <row r="50" spans="1:6" ht="13.5" thickBot="1">
      <c r="A50" s="94"/>
      <c r="B50" s="145">
        <v>75495</v>
      </c>
      <c r="C50" s="153" t="s">
        <v>16</v>
      </c>
      <c r="D50" s="149">
        <v>165000</v>
      </c>
      <c r="E50" s="149">
        <v>74583</v>
      </c>
      <c r="F50" s="149">
        <v>115833</v>
      </c>
    </row>
    <row r="51" spans="1:6" s="4" customFormat="1" ht="13.5" thickBot="1">
      <c r="A51" s="70">
        <v>758</v>
      </c>
      <c r="B51" s="69"/>
      <c r="C51" s="74" t="s">
        <v>50</v>
      </c>
      <c r="D51" s="63">
        <f>IF(SUM(D52)&gt;0,SUM(D52),"")</f>
        <v>1385609</v>
      </c>
      <c r="E51" s="63">
        <f>IF(SUM(E52)&gt;0,SUM(E52),"")</f>
        <v>1000000</v>
      </c>
      <c r="F51" s="63">
        <f>IF(SUM(F52)&gt;0,SUM(F52),"")</f>
        <v>1000000</v>
      </c>
    </row>
    <row r="52" spans="1:6" ht="13.5" thickBot="1">
      <c r="A52" s="94"/>
      <c r="B52" s="144">
        <v>75818</v>
      </c>
      <c r="C52" s="154" t="s">
        <v>128</v>
      </c>
      <c r="D52" s="66">
        <v>1385609</v>
      </c>
      <c r="E52" s="66">
        <v>1000000</v>
      </c>
      <c r="F52" s="66">
        <v>1000000</v>
      </c>
    </row>
    <row r="53" spans="1:6" s="4" customFormat="1" ht="13.5" thickBot="1">
      <c r="A53" s="70">
        <v>801</v>
      </c>
      <c r="B53" s="69"/>
      <c r="C53" s="74" t="s">
        <v>59</v>
      </c>
      <c r="D53" s="63">
        <f>IF(SUM(D54,D55,D56,D57,D58,D59,D60,D61,D62,D63,D64,D65,D66,D67)&gt;0,SUM(D54,D55,D56,D58,D57,D59,D60,D61,D62,D63,D64,D65,D66,D67),"")</f>
        <v>58943027</v>
      </c>
      <c r="E53" s="63">
        <f>IF(SUM(E54,E55,E56,E57,E58,E59,E60,E61,E62,E63,E64,E65,E66,E67)&gt;0,SUM(E54,E55,E56,E58,E57,E59,E60,E61,E62,E63,E64,E65,E66,E67),"")</f>
        <v>14239867</v>
      </c>
      <c r="F53" s="63">
        <f>IF(SUM(F54,F55,F56,F57,F58,F59,F60,F61,F62,F63,F64,F65,F66,F67)&gt;0,SUM(F54,F55,F56,F58,F57,F59,F60,F61,F62,F63,F64,F65,F66,F67),"")</f>
        <v>35348963</v>
      </c>
    </row>
    <row r="54" spans="1:6" s="4" customFormat="1" ht="12.75">
      <c r="A54" s="94"/>
      <c r="B54" s="144">
        <v>80101</v>
      </c>
      <c r="C54" s="154" t="s">
        <v>60</v>
      </c>
      <c r="D54" s="66">
        <v>16359462</v>
      </c>
      <c r="E54" s="66">
        <v>4023083</v>
      </c>
      <c r="F54" s="66">
        <v>10111333</v>
      </c>
    </row>
    <row r="55" spans="1:6" s="4" customFormat="1" ht="15.75" customHeight="1">
      <c r="A55" s="94"/>
      <c r="B55" s="145">
        <v>80102</v>
      </c>
      <c r="C55" s="153" t="s">
        <v>61</v>
      </c>
      <c r="D55" s="150">
        <v>577466</v>
      </c>
      <c r="E55" s="149">
        <v>153551</v>
      </c>
      <c r="F55" s="149">
        <v>361986</v>
      </c>
    </row>
    <row r="56" spans="1:6" s="28" customFormat="1" ht="12" customHeight="1">
      <c r="A56" s="94"/>
      <c r="B56" s="145">
        <v>80104</v>
      </c>
      <c r="C56" s="153" t="s">
        <v>62</v>
      </c>
      <c r="D56" s="150">
        <v>5253056</v>
      </c>
      <c r="E56" s="149">
        <v>1210074</v>
      </c>
      <c r="F56" s="149">
        <v>3101265</v>
      </c>
    </row>
    <row r="57" spans="1:6" s="4" customFormat="1" ht="14.25" customHeight="1">
      <c r="A57" s="155"/>
      <c r="B57" s="156" t="s">
        <v>129</v>
      </c>
      <c r="C57" s="151" t="s">
        <v>173</v>
      </c>
      <c r="D57" s="79">
        <v>84616</v>
      </c>
      <c r="E57" s="78">
        <v>20849</v>
      </c>
      <c r="F57" s="78">
        <v>40544</v>
      </c>
    </row>
    <row r="58" spans="1:6" s="4" customFormat="1" ht="12.75">
      <c r="A58" s="94"/>
      <c r="B58" s="157">
        <v>80110</v>
      </c>
      <c r="C58" s="154" t="s">
        <v>64</v>
      </c>
      <c r="D58" s="67">
        <v>11522723</v>
      </c>
      <c r="E58" s="66">
        <v>2653262</v>
      </c>
      <c r="F58" s="66">
        <v>6450337</v>
      </c>
    </row>
    <row r="59" spans="1:6" s="4" customFormat="1" ht="12.75">
      <c r="A59" s="94"/>
      <c r="B59" s="145">
        <v>80111</v>
      </c>
      <c r="C59" s="153" t="s">
        <v>130</v>
      </c>
      <c r="D59" s="150">
        <v>533155</v>
      </c>
      <c r="E59" s="149">
        <v>146052</v>
      </c>
      <c r="F59" s="149">
        <v>336402</v>
      </c>
    </row>
    <row r="60" spans="1:6" s="4" customFormat="1" ht="12.75">
      <c r="A60" s="93"/>
      <c r="B60" s="145" t="s">
        <v>131</v>
      </c>
      <c r="C60" s="153" t="s">
        <v>132</v>
      </c>
      <c r="D60" s="150">
        <v>11000</v>
      </c>
      <c r="E60" s="149">
        <v>2750</v>
      </c>
      <c r="F60" s="149">
        <v>5500</v>
      </c>
    </row>
    <row r="61" spans="1:6" s="4" customFormat="1" ht="12.75">
      <c r="A61" s="94"/>
      <c r="B61" s="145">
        <v>80120</v>
      </c>
      <c r="C61" s="153" t="s">
        <v>133</v>
      </c>
      <c r="D61" s="149">
        <v>9133091</v>
      </c>
      <c r="E61" s="149">
        <v>2259803</v>
      </c>
      <c r="F61" s="149">
        <v>5640499</v>
      </c>
    </row>
    <row r="62" spans="1:6" s="4" customFormat="1" ht="14.25" customHeight="1">
      <c r="A62" s="93"/>
      <c r="B62" s="148" t="s">
        <v>134</v>
      </c>
      <c r="C62" s="153" t="s">
        <v>66</v>
      </c>
      <c r="D62" s="150">
        <v>1045851</v>
      </c>
      <c r="E62" s="149">
        <v>256819</v>
      </c>
      <c r="F62" s="149">
        <v>626933</v>
      </c>
    </row>
    <row r="63" spans="1:6" s="4" customFormat="1" ht="16.5" customHeight="1">
      <c r="A63" s="93"/>
      <c r="B63" s="145">
        <v>80130</v>
      </c>
      <c r="C63" s="146" t="s">
        <v>67</v>
      </c>
      <c r="D63" s="149">
        <v>12245188</v>
      </c>
      <c r="E63" s="149">
        <v>2873281</v>
      </c>
      <c r="F63" s="149">
        <v>7194221</v>
      </c>
    </row>
    <row r="64" spans="1:6" s="4" customFormat="1" ht="15" customHeight="1">
      <c r="A64" s="93"/>
      <c r="B64" s="145">
        <v>80134</v>
      </c>
      <c r="C64" s="146" t="s">
        <v>135</v>
      </c>
      <c r="D64" s="150">
        <v>221640</v>
      </c>
      <c r="E64" s="149">
        <v>53427</v>
      </c>
      <c r="F64" s="149">
        <v>136215</v>
      </c>
    </row>
    <row r="65" spans="1:6" s="28" customFormat="1" ht="24" customHeight="1">
      <c r="A65" s="93"/>
      <c r="B65" s="145">
        <v>80140</v>
      </c>
      <c r="C65" s="146" t="s">
        <v>136</v>
      </c>
      <c r="D65" s="150">
        <v>1217444</v>
      </c>
      <c r="E65" s="149">
        <v>211826</v>
      </c>
      <c r="F65" s="149">
        <v>784598</v>
      </c>
    </row>
    <row r="66" spans="1:6" s="4" customFormat="1" ht="17.25" customHeight="1">
      <c r="A66" s="93"/>
      <c r="B66" s="148" t="s">
        <v>137</v>
      </c>
      <c r="C66" s="153" t="s">
        <v>138</v>
      </c>
      <c r="D66" s="150">
        <v>225285</v>
      </c>
      <c r="E66" s="149">
        <v>62809</v>
      </c>
      <c r="F66" s="149">
        <v>119130</v>
      </c>
    </row>
    <row r="67" spans="1:6" ht="16.5" customHeight="1" thickBot="1">
      <c r="A67" s="93"/>
      <c r="B67" s="144">
        <v>80195</v>
      </c>
      <c r="C67" s="154" t="s">
        <v>16</v>
      </c>
      <c r="D67" s="66">
        <v>513050</v>
      </c>
      <c r="E67" s="66">
        <v>312281</v>
      </c>
      <c r="F67" s="66">
        <v>440000</v>
      </c>
    </row>
    <row r="68" spans="1:6" s="4" customFormat="1" ht="15" customHeight="1" thickBot="1">
      <c r="A68" s="96">
        <v>851</v>
      </c>
      <c r="B68" s="69"/>
      <c r="C68" s="74" t="s">
        <v>69</v>
      </c>
      <c r="D68" s="63">
        <f>IF(SUM(D69,D70,D71)&gt;0,SUM(D69,D70,D71),"")</f>
        <v>883421</v>
      </c>
      <c r="E68" s="63">
        <f>IF(SUM(E69,E70,E71)&gt;0,SUM(E69,E70,E71),"")</f>
        <v>239378</v>
      </c>
      <c r="F68" s="63">
        <f>IF(SUM(F69,F70,F71)&gt;0,SUM(F69,F70,F71),"")</f>
        <v>402664</v>
      </c>
    </row>
    <row r="69" spans="1:6" s="4" customFormat="1" ht="17.25" customHeight="1">
      <c r="A69" s="94"/>
      <c r="B69" s="144">
        <v>85154</v>
      </c>
      <c r="C69" s="154" t="s">
        <v>70</v>
      </c>
      <c r="D69" s="66">
        <v>823764</v>
      </c>
      <c r="E69" s="66">
        <v>224964</v>
      </c>
      <c r="F69" s="66">
        <v>373836</v>
      </c>
    </row>
    <row r="70" spans="1:6" s="28" customFormat="1" ht="22.5" customHeight="1">
      <c r="A70" s="93"/>
      <c r="B70" s="158">
        <v>85156</v>
      </c>
      <c r="C70" s="68" t="s">
        <v>139</v>
      </c>
      <c r="D70" s="160">
        <v>32000</v>
      </c>
      <c r="E70" s="160">
        <v>7499</v>
      </c>
      <c r="F70" s="160">
        <v>14998</v>
      </c>
    </row>
    <row r="71" spans="1:6" ht="13.5" thickBot="1">
      <c r="A71" s="95"/>
      <c r="B71" s="144">
        <v>85195</v>
      </c>
      <c r="C71" s="154" t="s">
        <v>16</v>
      </c>
      <c r="D71" s="66">
        <v>27657</v>
      </c>
      <c r="E71" s="66">
        <v>6915</v>
      </c>
      <c r="F71" s="66">
        <v>13830</v>
      </c>
    </row>
    <row r="72" spans="1:6" s="4" customFormat="1" ht="13.5" thickBot="1">
      <c r="A72" s="70">
        <v>852</v>
      </c>
      <c r="B72" s="69"/>
      <c r="C72" s="74" t="s">
        <v>140</v>
      </c>
      <c r="D72" s="63">
        <f>IF(SUM(D73,D74,D75,D76,D77,D78,D79,D80,D81,D82,D83,D84,D85,D86,D87)&gt;0,SUM(D73,D74,D75,D76,D77,D78,D79,D80,D81,D82,D83,D84,D85,D86,D87),"")</f>
        <v>22228953</v>
      </c>
      <c r="E72" s="63">
        <f>IF(SUM(E73,E74,E75,E76,E77,E78,E79,E80,E81,E82,E83,E84,E85,E86,E87)&gt;0,SUM(E73,E74,E75,E76,E77,E78,E79,E80,E81,E82,E83,E84,E85,E86,E87),"")</f>
        <v>5482120</v>
      </c>
      <c r="F72" s="63">
        <f>IF(SUM(F73,F74,F75,F76,F77,F78,F79,F80,F81,F82,F83,F84,F85,F86,F87)&gt;0,SUM(F73,F74,F75,F76,F77,F78,F79,F80,F81,F82,F83,F84,F85,F86,F87),"")</f>
        <v>9929236</v>
      </c>
    </row>
    <row r="73" spans="1:6" s="4" customFormat="1" ht="12.75">
      <c r="A73" s="94"/>
      <c r="B73" s="144" t="s">
        <v>141</v>
      </c>
      <c r="C73" s="154" t="s">
        <v>73</v>
      </c>
      <c r="D73" s="66">
        <v>1513950</v>
      </c>
      <c r="E73" s="66">
        <v>325371</v>
      </c>
      <c r="F73" s="66">
        <v>863207</v>
      </c>
    </row>
    <row r="74" spans="1:6" s="4" customFormat="1" ht="12.75">
      <c r="A74" s="95"/>
      <c r="B74" s="148" t="s">
        <v>142</v>
      </c>
      <c r="C74" s="154" t="s">
        <v>74</v>
      </c>
      <c r="D74" s="66">
        <v>2097600</v>
      </c>
      <c r="E74" s="66">
        <v>527042</v>
      </c>
      <c r="F74" s="66">
        <v>1043517</v>
      </c>
    </row>
    <row r="75" spans="1:6" s="4" customFormat="1" ht="24">
      <c r="A75" s="93"/>
      <c r="B75" s="145" t="s">
        <v>143</v>
      </c>
      <c r="C75" s="146" t="s">
        <v>144</v>
      </c>
      <c r="D75" s="149">
        <v>567010</v>
      </c>
      <c r="E75" s="149">
        <v>143410</v>
      </c>
      <c r="F75" s="149">
        <v>280188</v>
      </c>
    </row>
    <row r="76" spans="1:6" s="4" customFormat="1" ht="12.75">
      <c r="A76" s="93"/>
      <c r="B76" s="148" t="s">
        <v>145</v>
      </c>
      <c r="C76" s="154" t="s">
        <v>146</v>
      </c>
      <c r="D76" s="66">
        <v>676520</v>
      </c>
      <c r="E76" s="66">
        <v>172302</v>
      </c>
      <c r="F76" s="66">
        <v>331917</v>
      </c>
    </row>
    <row r="77" spans="1:6" s="4" customFormat="1" ht="38.25">
      <c r="A77" s="93"/>
      <c r="B77" s="148" t="s">
        <v>204</v>
      </c>
      <c r="C77" s="112" t="s">
        <v>200</v>
      </c>
      <c r="D77" s="66">
        <v>6168611</v>
      </c>
      <c r="E77" s="149">
        <v>1542152</v>
      </c>
      <c r="F77" s="149">
        <v>1542152</v>
      </c>
    </row>
    <row r="78" spans="1:6" s="4" customFormat="1" ht="39.75" customHeight="1">
      <c r="A78" s="179"/>
      <c r="B78" s="183" t="s">
        <v>147</v>
      </c>
      <c r="C78" s="180" t="s">
        <v>148</v>
      </c>
      <c r="D78" s="192">
        <v>111000</v>
      </c>
      <c r="E78" s="192">
        <v>29683</v>
      </c>
      <c r="F78" s="192">
        <v>51633</v>
      </c>
    </row>
    <row r="79" spans="1:6" s="4" customFormat="1" ht="26.25" customHeight="1">
      <c r="A79" s="179"/>
      <c r="B79" s="184" t="s">
        <v>149</v>
      </c>
      <c r="C79" s="182" t="s">
        <v>78</v>
      </c>
      <c r="D79" s="193">
        <v>2713070</v>
      </c>
      <c r="E79" s="193">
        <v>638134</v>
      </c>
      <c r="F79" s="193">
        <v>1436802</v>
      </c>
    </row>
    <row r="80" spans="1:6" s="4" customFormat="1" ht="16.5" customHeight="1">
      <c r="A80" s="93"/>
      <c r="B80" s="145" t="s">
        <v>150</v>
      </c>
      <c r="C80" s="153" t="s">
        <v>79</v>
      </c>
      <c r="D80" s="149">
        <v>5300000</v>
      </c>
      <c r="E80" s="149">
        <v>1395000</v>
      </c>
      <c r="F80" s="149">
        <v>2720000</v>
      </c>
    </row>
    <row r="81" spans="1:6" s="4" customFormat="1" ht="12.75">
      <c r="A81" s="93"/>
      <c r="B81" s="148" t="s">
        <v>151</v>
      </c>
      <c r="C81" s="153" t="s">
        <v>80</v>
      </c>
      <c r="D81" s="149">
        <v>82839</v>
      </c>
      <c r="E81" s="149"/>
      <c r="F81" s="149">
        <v>79521</v>
      </c>
    </row>
    <row r="82" spans="1:6" s="4" customFormat="1" ht="18" customHeight="1">
      <c r="A82" s="93"/>
      <c r="B82" s="144" t="s">
        <v>152</v>
      </c>
      <c r="C82" s="154" t="s">
        <v>81</v>
      </c>
      <c r="D82" s="66">
        <v>2430700</v>
      </c>
      <c r="E82" s="66">
        <v>574145</v>
      </c>
      <c r="F82" s="66">
        <v>1282410</v>
      </c>
    </row>
    <row r="83" spans="1:6" s="4" customFormat="1" ht="22.5" customHeight="1">
      <c r="A83" s="75"/>
      <c r="B83" s="158" t="s">
        <v>153</v>
      </c>
      <c r="C83" s="146" t="s">
        <v>154</v>
      </c>
      <c r="D83" s="164"/>
      <c r="E83" s="164"/>
      <c r="F83" s="164"/>
    </row>
    <row r="84" spans="1:6" s="4" customFormat="1" ht="15" customHeight="1">
      <c r="A84" s="75"/>
      <c r="B84" s="144" t="s">
        <v>155</v>
      </c>
      <c r="C84" s="154" t="s">
        <v>82</v>
      </c>
      <c r="D84" s="66">
        <v>227111</v>
      </c>
      <c r="E84" s="66">
        <v>53657</v>
      </c>
      <c r="F84" s="66">
        <v>119795</v>
      </c>
    </row>
    <row r="85" spans="1:6" s="4" customFormat="1" ht="25.5" customHeight="1">
      <c r="A85" s="93"/>
      <c r="B85" s="156" t="s">
        <v>156</v>
      </c>
      <c r="C85" s="68" t="s">
        <v>157</v>
      </c>
      <c r="D85" s="66">
        <v>103000</v>
      </c>
      <c r="E85" s="66">
        <v>21838</v>
      </c>
      <c r="F85" s="66">
        <v>59322</v>
      </c>
    </row>
    <row r="86" spans="1:6" s="4" customFormat="1" ht="15.75" customHeight="1">
      <c r="A86" s="93"/>
      <c r="B86" s="76" t="s">
        <v>158</v>
      </c>
      <c r="C86" s="165" t="s">
        <v>84</v>
      </c>
      <c r="D86" s="66">
        <v>40000</v>
      </c>
      <c r="E86" s="66">
        <v>10000</v>
      </c>
      <c r="F86" s="66">
        <v>20000</v>
      </c>
    </row>
    <row r="87" spans="1:6" ht="16.5" customHeight="1" thickBot="1">
      <c r="A87" s="93"/>
      <c r="B87" s="145" t="s">
        <v>159</v>
      </c>
      <c r="C87" s="153" t="s">
        <v>16</v>
      </c>
      <c r="D87" s="149">
        <v>197542</v>
      </c>
      <c r="E87" s="149">
        <v>49386</v>
      </c>
      <c r="F87" s="149">
        <v>98772</v>
      </c>
    </row>
    <row r="88" spans="1:6" s="4" customFormat="1" ht="15.75" customHeight="1" thickBot="1">
      <c r="A88" s="70">
        <v>853</v>
      </c>
      <c r="B88" s="98"/>
      <c r="C88" s="170" t="s">
        <v>160</v>
      </c>
      <c r="D88" s="63">
        <f>IF(SUM(D89,D90)&gt;0,SUM(D89,D90),"")</f>
        <v>237510</v>
      </c>
      <c r="E88" s="63">
        <f>IF(SUM(E89,E90)&gt;0,SUM(E89,E90),"")</f>
        <v>85472</v>
      </c>
      <c r="F88" s="63">
        <f>IF(SUM(F89,F90)&gt;0,SUM(F89,F90),"")</f>
        <v>152038</v>
      </c>
    </row>
    <row r="89" spans="1:6" s="4" customFormat="1" ht="23.25" customHeight="1">
      <c r="A89" s="95"/>
      <c r="B89" s="76" t="s">
        <v>161</v>
      </c>
      <c r="C89" s="68" t="s">
        <v>86</v>
      </c>
      <c r="D89" s="66">
        <v>237510</v>
      </c>
      <c r="E89" s="66">
        <v>85472</v>
      </c>
      <c r="F89" s="66">
        <v>152038</v>
      </c>
    </row>
    <row r="90" spans="1:6" ht="17.25" customHeight="1" thickBot="1">
      <c r="A90" s="93"/>
      <c r="B90" s="156" t="s">
        <v>162</v>
      </c>
      <c r="C90" s="153" t="s">
        <v>163</v>
      </c>
      <c r="D90" s="149"/>
      <c r="E90" s="149"/>
      <c r="F90" s="149"/>
    </row>
    <row r="91" spans="1:6" s="4" customFormat="1" ht="15.75" customHeight="1" thickBot="1">
      <c r="A91" s="96">
        <v>854</v>
      </c>
      <c r="B91" s="69"/>
      <c r="C91" s="74" t="s">
        <v>87</v>
      </c>
      <c r="D91" s="63">
        <f>IF(SUM(D92,D93,D94,D95,D96,D97)&gt;0,SUM(D92,D93,D94,D95,D96,D97),"")</f>
        <v>4545449</v>
      </c>
      <c r="E91" s="63">
        <f>IF(SUM(E92,E93,E94,E95,E96,E97)&gt;0,SUM(E92,E93,E94,E95,E96,E97),"")</f>
        <v>1233753</v>
      </c>
      <c r="F91" s="63">
        <f>IF(SUM(F92,F93,F94,F95,F96,F97)&gt;0,SUM(F92,F93,F94,F95,F96,F97),"")</f>
        <v>2841330</v>
      </c>
    </row>
    <row r="92" spans="1:6" s="4" customFormat="1" ht="16.5" customHeight="1">
      <c r="A92" s="94"/>
      <c r="B92" s="144">
        <v>85401</v>
      </c>
      <c r="C92" s="154" t="s">
        <v>88</v>
      </c>
      <c r="D92" s="66">
        <v>1355188</v>
      </c>
      <c r="E92" s="66">
        <v>335087</v>
      </c>
      <c r="F92" s="66">
        <v>838201</v>
      </c>
    </row>
    <row r="93" spans="1:6" s="4" customFormat="1" ht="23.25" customHeight="1">
      <c r="A93" s="93"/>
      <c r="B93" s="145">
        <v>85406</v>
      </c>
      <c r="C93" s="166" t="s">
        <v>89</v>
      </c>
      <c r="D93" s="149">
        <v>668667</v>
      </c>
      <c r="E93" s="149">
        <v>151954</v>
      </c>
      <c r="F93" s="149">
        <v>425914</v>
      </c>
    </row>
    <row r="94" spans="1:6" s="4" customFormat="1" ht="15.75" customHeight="1">
      <c r="A94" s="93"/>
      <c r="B94" s="145">
        <v>85410</v>
      </c>
      <c r="C94" s="153" t="s">
        <v>90</v>
      </c>
      <c r="D94" s="66">
        <v>2258177</v>
      </c>
      <c r="E94" s="66">
        <v>527982</v>
      </c>
      <c r="F94" s="66">
        <v>1334531</v>
      </c>
    </row>
    <row r="95" spans="1:6" s="4" customFormat="1" ht="15.75" customHeight="1">
      <c r="A95" s="93"/>
      <c r="B95" s="148">
        <v>85415</v>
      </c>
      <c r="C95" s="153" t="s">
        <v>91</v>
      </c>
      <c r="D95" s="149">
        <v>219776</v>
      </c>
      <c r="E95" s="66">
        <v>207276</v>
      </c>
      <c r="F95" s="66">
        <v>219776</v>
      </c>
    </row>
    <row r="96" spans="1:6" s="4" customFormat="1" ht="15.75" customHeight="1">
      <c r="A96" s="93"/>
      <c r="B96" s="144" t="s">
        <v>164</v>
      </c>
      <c r="C96" s="153" t="s">
        <v>165</v>
      </c>
      <c r="D96" s="66">
        <v>11335</v>
      </c>
      <c r="E96" s="149">
        <v>2834</v>
      </c>
      <c r="F96" s="149">
        <v>5668</v>
      </c>
    </row>
    <row r="97" spans="1:6" ht="15" customHeight="1" thickBot="1">
      <c r="A97" s="93"/>
      <c r="B97" s="145" t="s">
        <v>166</v>
      </c>
      <c r="C97" s="153" t="s">
        <v>167</v>
      </c>
      <c r="D97" s="66">
        <v>32306</v>
      </c>
      <c r="E97" s="149">
        <v>8620</v>
      </c>
      <c r="F97" s="149">
        <v>17240</v>
      </c>
    </row>
    <row r="98" spans="1:6" s="4" customFormat="1" ht="15.75" customHeight="1" thickBot="1">
      <c r="A98" s="96">
        <v>900</v>
      </c>
      <c r="B98" s="69"/>
      <c r="C98" s="74" t="s">
        <v>92</v>
      </c>
      <c r="D98" s="63">
        <f>IF(SUM(D99,D100,D101,D102,D103,D104,D105,D106)&gt;0,SUM(D99,D100,D101,D102,D103,D104,D105,D106),"")</f>
        <v>19079688</v>
      </c>
      <c r="E98" s="63">
        <f>IF(SUM(E99,E100,E101,E102,E103,E104,E105,E106)&gt;0,SUM(E99,E100,E101,E102,E103,E104,E105,E106),"")</f>
        <v>1802089</v>
      </c>
      <c r="F98" s="63">
        <f>IF(SUM(F99,F100,F101,F102,F103,F104,F105,F106)&gt;0,SUM(F99,F100,F101,F102,F103,F104,F105,F106),"")</f>
        <v>6113869</v>
      </c>
    </row>
    <row r="99" spans="1:6" s="4" customFormat="1" ht="15.75" customHeight="1">
      <c r="A99" s="94"/>
      <c r="B99" s="144">
        <v>90001</v>
      </c>
      <c r="C99" s="154" t="s">
        <v>93</v>
      </c>
      <c r="D99" s="66">
        <v>13140182</v>
      </c>
      <c r="E99" s="66"/>
      <c r="F99" s="66">
        <v>3125073</v>
      </c>
    </row>
    <row r="100" spans="1:6" s="4" customFormat="1" ht="15.75" customHeight="1">
      <c r="A100" s="93"/>
      <c r="B100" s="145">
        <v>90002</v>
      </c>
      <c r="C100" s="153" t="s">
        <v>94</v>
      </c>
      <c r="D100" s="149">
        <v>1445276</v>
      </c>
      <c r="E100" s="149">
        <v>454875</v>
      </c>
      <c r="F100" s="149">
        <v>535525</v>
      </c>
    </row>
    <row r="101" spans="1:6" s="4" customFormat="1" ht="15.75" customHeight="1">
      <c r="A101" s="93"/>
      <c r="B101" s="145">
        <v>90003</v>
      </c>
      <c r="C101" s="153" t="s">
        <v>168</v>
      </c>
      <c r="D101" s="149">
        <v>1142789</v>
      </c>
      <c r="E101" s="149">
        <v>285697</v>
      </c>
      <c r="F101" s="149">
        <v>571394</v>
      </c>
    </row>
    <row r="102" spans="1:6" s="4" customFormat="1" ht="15.75" customHeight="1">
      <c r="A102" s="93"/>
      <c r="B102" s="145">
        <v>90004</v>
      </c>
      <c r="C102" s="153" t="s">
        <v>95</v>
      </c>
      <c r="D102" s="149">
        <v>760000</v>
      </c>
      <c r="E102" s="149">
        <v>300000</v>
      </c>
      <c r="F102" s="149">
        <v>450000</v>
      </c>
    </row>
    <row r="103" spans="1:6" s="4" customFormat="1" ht="15.75" customHeight="1">
      <c r="A103" s="93"/>
      <c r="B103" s="145">
        <v>90013</v>
      </c>
      <c r="C103" s="153" t="s">
        <v>169</v>
      </c>
      <c r="D103" s="149">
        <v>100000</v>
      </c>
      <c r="E103" s="149">
        <v>25000</v>
      </c>
      <c r="F103" s="149">
        <v>50000</v>
      </c>
    </row>
    <row r="104" spans="1:6" s="4" customFormat="1" ht="15.75" customHeight="1">
      <c r="A104" s="93"/>
      <c r="B104" s="148">
        <v>90015</v>
      </c>
      <c r="C104" s="154" t="s">
        <v>170</v>
      </c>
      <c r="D104" s="66">
        <v>1690000</v>
      </c>
      <c r="E104" s="66">
        <v>517824</v>
      </c>
      <c r="F104" s="66">
        <v>917824</v>
      </c>
    </row>
    <row r="105" spans="1:6" s="4" customFormat="1" ht="15.75" customHeight="1">
      <c r="A105" s="93"/>
      <c r="B105" s="144" t="s">
        <v>171</v>
      </c>
      <c r="C105" s="153" t="s">
        <v>172</v>
      </c>
      <c r="D105" s="167">
        <v>10000</v>
      </c>
      <c r="E105" s="167">
        <v>2500</v>
      </c>
      <c r="F105" s="167">
        <v>5000</v>
      </c>
    </row>
    <row r="106" spans="1:6" ht="15" customHeight="1" thickBot="1">
      <c r="A106" s="93"/>
      <c r="B106" s="145">
        <v>90095</v>
      </c>
      <c r="C106" s="153" t="s">
        <v>16</v>
      </c>
      <c r="D106" s="149">
        <v>791441</v>
      </c>
      <c r="E106" s="149">
        <v>216193</v>
      </c>
      <c r="F106" s="149">
        <v>459053</v>
      </c>
    </row>
    <row r="107" spans="1:6" s="4" customFormat="1" ht="15.75" customHeight="1" thickBot="1">
      <c r="A107" s="96">
        <v>921</v>
      </c>
      <c r="B107" s="69"/>
      <c r="C107" s="74" t="s">
        <v>98</v>
      </c>
      <c r="D107" s="63">
        <f>IF(SUM(D108,D109,D110,D111,D112,D113,D114)&gt;0,SUM(D108,D109,D110,D111,D112,D113,D114),"")</f>
        <v>2461200</v>
      </c>
      <c r="E107" s="63">
        <f>IF(SUM(E108,E109,E110,E111,E112,E113,E114)&gt;0,SUM(E108,E109,E110,E111,E112,E113,E114),"")</f>
        <v>973509</v>
      </c>
      <c r="F107" s="63">
        <f>IF(SUM(F108,F109,F110,F111,F112,F113,F114)&gt;0,SUM(F108,F109,F110,F111,F112,F113,F114),"")</f>
        <v>2055680</v>
      </c>
    </row>
    <row r="108" spans="1:6" s="4" customFormat="1" ht="13.5" customHeight="1">
      <c r="A108" s="94"/>
      <c r="B108" s="168">
        <v>92106</v>
      </c>
      <c r="C108" s="154" t="s">
        <v>100</v>
      </c>
      <c r="D108" s="66">
        <v>346000</v>
      </c>
      <c r="E108" s="66">
        <v>182000</v>
      </c>
      <c r="F108" s="66">
        <v>346000</v>
      </c>
    </row>
    <row r="109" spans="1:6" s="4" customFormat="1" ht="12.75">
      <c r="A109" s="75"/>
      <c r="B109" s="157">
        <v>92108</v>
      </c>
      <c r="C109" s="154" t="s">
        <v>101</v>
      </c>
      <c r="D109" s="66">
        <v>330000</v>
      </c>
      <c r="E109" s="66">
        <v>165000</v>
      </c>
      <c r="F109" s="66">
        <v>330000</v>
      </c>
    </row>
    <row r="110" spans="1:6" s="4" customFormat="1" ht="12.75">
      <c r="A110" s="93"/>
      <c r="B110" s="145">
        <v>92109</v>
      </c>
      <c r="C110" s="153" t="s">
        <v>0</v>
      </c>
      <c r="D110" s="149">
        <v>851700</v>
      </c>
      <c r="E110" s="149">
        <v>188384</v>
      </c>
      <c r="F110" s="149">
        <v>474930</v>
      </c>
    </row>
    <row r="111" spans="1:6" s="4" customFormat="1" ht="12.75">
      <c r="A111" s="93"/>
      <c r="B111" s="145">
        <v>92116</v>
      </c>
      <c r="C111" s="153" t="s">
        <v>102</v>
      </c>
      <c r="D111" s="149">
        <v>435000</v>
      </c>
      <c r="E111" s="149">
        <v>210000</v>
      </c>
      <c r="F111" s="149">
        <v>435000</v>
      </c>
    </row>
    <row r="112" spans="1:6" s="4" customFormat="1" ht="12.75">
      <c r="A112" s="93"/>
      <c r="B112" s="145">
        <v>92118</v>
      </c>
      <c r="C112" s="153" t="s">
        <v>103</v>
      </c>
      <c r="D112" s="149">
        <v>416000</v>
      </c>
      <c r="E112" s="149">
        <v>195000</v>
      </c>
      <c r="F112" s="149">
        <v>416000</v>
      </c>
    </row>
    <row r="113" spans="1:6" s="4" customFormat="1" ht="15.75" customHeight="1">
      <c r="A113" s="93"/>
      <c r="B113" s="145">
        <v>92120</v>
      </c>
      <c r="C113" s="153" t="s">
        <v>1</v>
      </c>
      <c r="D113" s="149">
        <v>25000</v>
      </c>
      <c r="E113" s="149">
        <v>18750</v>
      </c>
      <c r="F113" s="149">
        <v>25000</v>
      </c>
    </row>
    <row r="114" spans="1:6" ht="16.5" customHeight="1" thickBot="1">
      <c r="A114" s="75"/>
      <c r="B114" s="145">
        <v>92195</v>
      </c>
      <c r="C114" s="153" t="s">
        <v>16</v>
      </c>
      <c r="D114" s="149">
        <v>57500</v>
      </c>
      <c r="E114" s="149">
        <v>14375</v>
      </c>
      <c r="F114" s="149">
        <v>28750</v>
      </c>
    </row>
    <row r="115" spans="1:6" s="4" customFormat="1" ht="16.5" customHeight="1" thickBot="1">
      <c r="A115" s="96">
        <v>926</v>
      </c>
      <c r="B115" s="69"/>
      <c r="C115" s="74" t="s">
        <v>104</v>
      </c>
      <c r="D115" s="63">
        <f>IF(SUM(D116,D117)&gt;0,SUM(D116,D117),"")</f>
        <v>1840900</v>
      </c>
      <c r="E115" s="63">
        <f>IF(SUM(E116,E117)&gt;0,SUM(E116,E117),"")</f>
        <v>526891</v>
      </c>
      <c r="F115" s="63">
        <f>IF(SUM(F116,F117)&gt;0,SUM(F116,F117),"")</f>
        <v>987116</v>
      </c>
    </row>
    <row r="116" spans="1:6" s="4" customFormat="1" ht="15.75" customHeight="1">
      <c r="A116" s="94"/>
      <c r="B116" s="168">
        <v>92605</v>
      </c>
      <c r="C116" s="154" t="s">
        <v>3</v>
      </c>
      <c r="D116" s="66">
        <v>233000</v>
      </c>
      <c r="E116" s="66">
        <v>58250</v>
      </c>
      <c r="F116" s="66">
        <v>116500</v>
      </c>
    </row>
    <row r="117" spans="1:6" ht="15.75" customHeight="1" thickBot="1">
      <c r="A117" s="93"/>
      <c r="B117" s="144">
        <v>92695</v>
      </c>
      <c r="C117" s="154" t="s">
        <v>16</v>
      </c>
      <c r="D117" s="66">
        <v>1607900</v>
      </c>
      <c r="E117" s="66">
        <v>468641</v>
      </c>
      <c r="F117" s="66">
        <v>870616</v>
      </c>
    </row>
    <row r="118" spans="1:6" ht="16.5" thickBot="1">
      <c r="A118" s="86"/>
      <c r="B118" s="87"/>
      <c r="C118" s="169" t="s">
        <v>6</v>
      </c>
      <c r="D118" s="89">
        <f>IF(SUM(D13,D15,D17,D23,D25,D29,D35,D42,D46,D51,D53,D68,D72,D88,D91,D98,D107,D115)&gt;0,SUM(D13,D15,D17,D23,D25,D29,D35,D42,D46,D51,D53,D68,D72,D88,D91,D98,D107,D115),"")</f>
        <v>141841473</v>
      </c>
      <c r="E118" s="89">
        <f>IF(SUM(E13,E15,E17,E23,E25,E29,E35,E42,E46,E51,E53,E68,E72,E88,E91,E98,E107,E115)&gt;0,SUM(E13,E15,E17,E23,E25,E29,E35,E42,E46,E51,E53,E68,E72,E88,E91,E98,E107,E115),"")</f>
        <v>35715564</v>
      </c>
      <c r="F118" s="89">
        <f>IF(SUM(F13,F15,F17,F23,F25,F29,F35,F42,F46,F51,F53,F68,F72,F88,F91,F98,F107,F115)&gt;0,SUM(F13,F15,F17,F23,F25,F29,F35,F42,F46,F51,F53,F68,F72,F88,F91,F98,F107,F115),"")</f>
        <v>75546144</v>
      </c>
    </row>
    <row r="121" spans="5:6" ht="12.75">
      <c r="E121" s="191" t="s">
        <v>192</v>
      </c>
      <c r="F121" s="22"/>
    </row>
    <row r="122" spans="5:6" ht="12.75">
      <c r="E122" s="191" t="s">
        <v>193</v>
      </c>
      <c r="F122" s="22"/>
    </row>
    <row r="124" ht="12.75">
      <c r="E124" s="22" t="s">
        <v>194</v>
      </c>
    </row>
    <row r="132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cp:lastPrinted>2004-06-17T08:54:50Z</cp:lastPrinted>
  <dcterms:created xsi:type="dcterms:W3CDTF">2004-02-02T12:08:46Z</dcterms:created>
  <dcterms:modified xsi:type="dcterms:W3CDTF">2004-06-18T10:13:56Z</dcterms:modified>
  <cp:category/>
  <cp:version/>
  <cp:contentType/>
  <cp:contentStatus/>
</cp:coreProperties>
</file>