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Plan inwestycji 2004r" sheetId="1" r:id="rId1"/>
  </sheets>
  <definedNames/>
  <calcPr fullCalcOnLoad="1"/>
</workbook>
</file>

<file path=xl/sharedStrings.xml><?xml version="1.0" encoding="utf-8"?>
<sst xmlns="http://schemas.openxmlformats.org/spreadsheetml/2006/main" count="116" uniqueCount="110">
  <si>
    <t>Oświetlenie ulic , placów  i dróg</t>
  </si>
  <si>
    <t>Ochrona i konserwacja zabytków</t>
  </si>
  <si>
    <t xml:space="preserve">     R a z e m</t>
  </si>
  <si>
    <t>Dział</t>
  </si>
  <si>
    <t>Rozdz.</t>
  </si>
  <si>
    <t>§</t>
  </si>
  <si>
    <t>Pozostała działalność</t>
  </si>
  <si>
    <t>Transport i łączność</t>
  </si>
  <si>
    <t>Drogi publiczne gminne</t>
  </si>
  <si>
    <t>Gospodarka mieszkaniowa</t>
  </si>
  <si>
    <t>Działalność usługowa</t>
  </si>
  <si>
    <t>Nadzór budowlany</t>
  </si>
  <si>
    <t>Administracja publiczna</t>
  </si>
  <si>
    <t>Urzędy gmin  / miast i miast na prawach powiatu /</t>
  </si>
  <si>
    <t>Bezpieczeństwo publiczne i ochrona przeciwpożarowa</t>
  </si>
  <si>
    <t>Komendy Powiatowe Państwowej Straży Pożarnej</t>
  </si>
  <si>
    <t>Oświata i wychowanie</t>
  </si>
  <si>
    <t>Szkoły podstawowe</t>
  </si>
  <si>
    <t>Gimnazja</t>
  </si>
  <si>
    <t>Gospodarka komunalna i ochrona środowiska</t>
  </si>
  <si>
    <t>Gospodarka ściekowa i ochrona wód</t>
  </si>
  <si>
    <t>Gospodarka odpadami</t>
  </si>
  <si>
    <t>Kultura i ochrona dziedzictwa narodowego</t>
  </si>
  <si>
    <t>Biblioteki</t>
  </si>
  <si>
    <t>Kultura fizyczna i sport</t>
  </si>
  <si>
    <t>Lokalny transport zbiorowy</t>
  </si>
  <si>
    <t>Inwestycje zgłoszone do Funduszy Strukturalnych</t>
  </si>
  <si>
    <t>Drogi publiczne w miastach na prawach powiatu</t>
  </si>
  <si>
    <t xml:space="preserve"> </t>
  </si>
  <si>
    <t>Modernizacja Al..Legionów</t>
  </si>
  <si>
    <t>Wykonanie brakującej nawierzchni asfaltowej na osiedlu Medyk II</t>
  </si>
  <si>
    <t>Budowa ul.Obrońców Łomży - II etap</t>
  </si>
  <si>
    <t>Budowa ul.Korczaka - II etap</t>
  </si>
  <si>
    <t>Budowa  ul.Jednaczewskiej</t>
  </si>
  <si>
    <t>Budowa  ul Kakusowej</t>
  </si>
  <si>
    <t>Budowa  ul.Marynarskiej</t>
  </si>
  <si>
    <t>Budowa  ul  Lipowej</t>
  </si>
  <si>
    <t>Modernizacja    ul Chopina</t>
  </si>
  <si>
    <t>Budowa   ul Harcerskiej</t>
  </si>
  <si>
    <t>Turystyka</t>
  </si>
  <si>
    <t>Zadania w zakresie upowszechniania turystyki</t>
  </si>
  <si>
    <t>Różne jednostki obsługi gospodarki mieszkaniowej</t>
  </si>
  <si>
    <t>Wydatki inwestycyjne jednostek budżetowych / Monitoring/</t>
  </si>
  <si>
    <t>Pomoc społeczna</t>
  </si>
  <si>
    <t>71095</t>
  </si>
  <si>
    <t>Plan na                2004 rok</t>
  </si>
  <si>
    <t>75411</t>
  </si>
  <si>
    <t>85212</t>
  </si>
  <si>
    <t>Świadczenia rodzinne oraz składki na ubezpieczenia emerytalne i remontowe z ubezpieczenia społecznego</t>
  </si>
  <si>
    <t>Opracowanie dokumentacji technicznej na budowę nowych budynków komunalnych</t>
  </si>
  <si>
    <t>85219</t>
  </si>
  <si>
    <t>Nazwa zadania inwestycyjnego i jego lokalizacja</t>
  </si>
  <si>
    <t>Plan po zmianach</t>
  </si>
  <si>
    <t>Uwagi</t>
  </si>
  <si>
    <t>Modernizacja budynku administracyjnego w MPK</t>
  </si>
  <si>
    <t>Rekultywacja terenu bazy  MPK po stacji paliw</t>
  </si>
  <si>
    <t>Otwarcie terenów do rozwoju MŚP w ciągu ul.Rybaki-budowa ul.Rybaki</t>
  </si>
  <si>
    <t>Budowa  ul  Krętej - I etap</t>
  </si>
  <si>
    <t>Budowa ulic na osiedlu Kraska</t>
  </si>
  <si>
    <t>Budowa  ul. Nowej</t>
  </si>
  <si>
    <t>Budowa ulic z brakującą infrastrukturą w narożniku ulic:Przykoszarowa - Al.Legionow</t>
  </si>
  <si>
    <t>Budowa ul.Fabrycznej-II etap /od ul.Żabiej do Sikorskiego/</t>
  </si>
  <si>
    <t>Budowa  ul.Ogrodnika -I etap</t>
  </si>
  <si>
    <t xml:space="preserve">Modernizacja  zagospodarowania  terenu w rejonie ul.Kopernika oraz oświetlenia Załuka Cmentarnego </t>
  </si>
  <si>
    <t xml:space="preserve">Zagospodarowanie terenow  nad rzeką Narwią - I etap </t>
  </si>
  <si>
    <t>Zakupy inwestycyjne MPGKiM</t>
  </si>
  <si>
    <t xml:space="preserve">Zakupy inwestycyjne na potrzeby Powiatowego Inspektoratu Nadzoru Budowlanego </t>
  </si>
  <si>
    <t>Wydatki na zakup i objęcie akcji oraz wniesienie wkładów do spółek prawa handlowego</t>
  </si>
  <si>
    <t>Modernizacja i remont starej części Ratusza</t>
  </si>
  <si>
    <t xml:space="preserve">Dofinansowanie zakupów  inwestycyjnnych dla KMSP                                       </t>
  </si>
  <si>
    <t>Rozbudowa miejskiego stanowiska kierowania</t>
  </si>
  <si>
    <t>Zakup specjalistycznego samochodu dla KPSP</t>
  </si>
  <si>
    <t>Prace remontowo - modernizacyjne przy Zespóle Szkół Nr 1</t>
  </si>
  <si>
    <t>Modernizacja zespołu budynków publicznego Gimnazjum Nr 1</t>
  </si>
  <si>
    <t xml:space="preserve">Zakup komputerów i oprogramowania dla Wydziału Polityki Społecznej UM                                 </t>
  </si>
  <si>
    <t>Ośrodki Pomocy Społecznej</t>
  </si>
  <si>
    <t>System  wodno -  kan. Łomży i przyległych  gmin</t>
  </si>
  <si>
    <t xml:space="preserve">Rozwój sektora MŚP - Modernizacja ujęć wody </t>
  </si>
  <si>
    <t>Rozbudowa składowiska odpadów komunalnych w Miastkowie</t>
  </si>
  <si>
    <t>Budowa punktów świetlnych</t>
  </si>
  <si>
    <t>Budowa cmentarza komunalnego - I etap</t>
  </si>
  <si>
    <t>Zakupy Miejskiej Biblioteki Publicznej</t>
  </si>
  <si>
    <t>Dofinansowanie remontu obiektów zabytkowych</t>
  </si>
  <si>
    <t>Budowa zespołu terenowych obiektów  sportowych  na  oś. Konstytucji 3 Maja w Łomży</t>
  </si>
  <si>
    <t>Modernizacja stadionu miejskiego - I etap</t>
  </si>
  <si>
    <t>Przygotowanie inwestycji,w tym współfinansowanych przez UE</t>
  </si>
  <si>
    <t>Usprawnienie systemu zarządzania Urzędem Miejskim                                                                           a / zakupy inwestycyjne UM                                                                              b / zakup samochodu osobowego /</t>
  </si>
  <si>
    <t>Plan rzeczowo-finansowy inwestycji miejskich na 2004 r</t>
  </si>
  <si>
    <t>Modernizacja węzła ulic Sz.Zambrowska,Polowa,Zawadzka,                      Giełczyńska</t>
  </si>
  <si>
    <t>Zakup wiat przystankowych</t>
  </si>
  <si>
    <t>71004</t>
  </si>
  <si>
    <t>Plany zagospodarowania przestrzeennego</t>
  </si>
  <si>
    <t>Zakupy inwestycyjne na zakup oprogramowania dla potrzeb architektury</t>
  </si>
  <si>
    <t>75022</t>
  </si>
  <si>
    <t>Zakupy inwestycyjne na potrzeby Rady i Biura Rady / zakup komputerów /</t>
  </si>
  <si>
    <t>Rady gmin , miast na prawach powiatu</t>
  </si>
  <si>
    <t>75020</t>
  </si>
  <si>
    <t>Starostwa powiatowe</t>
  </si>
  <si>
    <t xml:space="preserve">Zakupy inwestycyjne BZiRON </t>
  </si>
  <si>
    <t xml:space="preserve">Przebudowa kanalizacji sanitarnej i deszczowej przy SP nr 4 </t>
  </si>
  <si>
    <t>92109</t>
  </si>
  <si>
    <t>Zakupy MDK DŚT</t>
  </si>
  <si>
    <t>Domy i ośrodki kultury , świetlice i szkoły</t>
  </si>
  <si>
    <t xml:space="preserve">Zakup inwestycyjne MOPS </t>
  </si>
  <si>
    <t>Załącznik Nr 6</t>
  </si>
  <si>
    <t>Prezydenta Miasta</t>
  </si>
  <si>
    <t>Prezydent Miasta</t>
  </si>
  <si>
    <t>mgr inż. Jerzy Brzeziński</t>
  </si>
  <si>
    <t>do Zarządzenia Nr 213/04</t>
  </si>
  <si>
    <t>z dnia  26.10. 2004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</si>
</sst>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0.0"/>
    <numFmt numFmtId="167" formatCode="_-* #,##0.0\ _z_ł_-;\-* #,##0.0\ _z_ł_-;_-* &quot;-&quot;??\ _z_ł_-;_-@_-"/>
  </numFmts>
  <fonts count="10">
    <font>
      <sz val="10"/>
      <name val="Arial CE"/>
      <family val="0"/>
    </font>
    <font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3" fontId="5" fillId="2" borderId="4" xfId="0" applyNumberFormat="1" applyFont="1" applyFill="1" applyBorder="1" applyAlignment="1" applyProtection="1">
      <alignment vertical="center"/>
      <protection hidden="1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/>
      <protection locked="0"/>
    </xf>
    <xf numFmtId="49" fontId="9" fillId="0" borderId="13" xfId="0" applyNumberFormat="1" applyFont="1" applyBorder="1" applyAlignment="1" applyProtection="1">
      <alignment horizont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49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49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49" fontId="9" fillId="0" borderId="19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49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49" fontId="9" fillId="0" borderId="24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49" fontId="9" fillId="0" borderId="13" xfId="0" applyNumberFormat="1" applyFont="1" applyBorder="1" applyAlignment="1" applyProtection="1">
      <alignment horizontal="left" wrapText="1"/>
      <protection locked="0"/>
    </xf>
    <xf numFmtId="49" fontId="9" fillId="0" borderId="13" xfId="0" applyNumberFormat="1" applyFont="1" applyBorder="1" applyAlignment="1" applyProtection="1">
      <alignment horizontal="center" wrapText="1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49" fontId="5" fillId="3" borderId="13" xfId="0" applyNumberFormat="1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/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5" fillId="3" borderId="10" xfId="0" applyFont="1" applyFill="1" applyBorder="1" applyAlignment="1" applyProtection="1">
      <alignment horizontal="center"/>
      <protection locked="0"/>
    </xf>
    <xf numFmtId="3" fontId="5" fillId="2" borderId="4" xfId="0" applyNumberFormat="1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vertical="center" wrapText="1"/>
      <protection locked="0"/>
    </xf>
    <xf numFmtId="0" fontId="5" fillId="5" borderId="4" xfId="0" applyFont="1" applyFill="1" applyBorder="1" applyAlignment="1" applyProtection="1">
      <alignment vertical="center" wrapText="1"/>
      <protection locked="0"/>
    </xf>
    <xf numFmtId="3" fontId="5" fillId="5" borderId="4" xfId="0" applyNumberFormat="1" applyFont="1" applyFill="1" applyBorder="1" applyAlignment="1" applyProtection="1">
      <alignment vertical="center" wrapText="1"/>
      <protection hidden="1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 applyProtection="1">
      <alignment horizontal="center"/>
      <protection locked="0"/>
    </xf>
    <xf numFmtId="49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9" fillId="4" borderId="1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49" fontId="5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/>
    </xf>
    <xf numFmtId="0" fontId="5" fillId="3" borderId="29" xfId="0" applyFont="1" applyFill="1" applyBorder="1" applyAlignment="1" applyProtection="1">
      <alignment vertical="center" wrapText="1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vertical="center" wrapText="1"/>
      <protection locked="0"/>
    </xf>
    <xf numFmtId="49" fontId="5" fillId="4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3" fontId="5" fillId="2" borderId="30" xfId="0" applyNumberFormat="1" applyFont="1" applyFill="1" applyBorder="1" applyAlignment="1" applyProtection="1">
      <alignment vertical="center"/>
      <protection hidden="1"/>
    </xf>
    <xf numFmtId="3" fontId="5" fillId="3" borderId="32" xfId="0" applyNumberFormat="1" applyFont="1" applyFill="1" applyBorder="1" applyAlignment="1" applyProtection="1">
      <alignment vertical="center"/>
      <protection hidden="1"/>
    </xf>
    <xf numFmtId="3" fontId="5" fillId="3" borderId="33" xfId="0" applyNumberFormat="1" applyFont="1" applyFill="1" applyBorder="1" applyAlignment="1" applyProtection="1">
      <alignment vertical="center"/>
      <protection hidden="1"/>
    </xf>
    <xf numFmtId="3" fontId="9" fillId="0" borderId="32" xfId="0" applyNumberFormat="1" applyFont="1" applyBorder="1" applyAlignment="1" applyProtection="1">
      <alignment wrapText="1"/>
      <protection locked="0"/>
    </xf>
    <xf numFmtId="3" fontId="9" fillId="0" borderId="34" xfId="0" applyNumberFormat="1" applyFont="1" applyBorder="1" applyAlignment="1" applyProtection="1">
      <alignment wrapText="1"/>
      <protection locked="0"/>
    </xf>
    <xf numFmtId="3" fontId="9" fillId="0" borderId="33" xfId="0" applyNumberFormat="1" applyFont="1" applyBorder="1" applyAlignment="1" applyProtection="1">
      <alignment wrapText="1"/>
      <protection locked="0"/>
    </xf>
    <xf numFmtId="3" fontId="9" fillId="0" borderId="35" xfId="0" applyNumberFormat="1" applyFont="1" applyBorder="1" applyAlignment="1" applyProtection="1">
      <alignment wrapText="1"/>
      <protection locked="0"/>
    </xf>
    <xf numFmtId="3" fontId="9" fillId="4" borderId="33" xfId="0" applyNumberFormat="1" applyFont="1" applyFill="1" applyBorder="1" applyAlignment="1" applyProtection="1">
      <alignment vertical="center"/>
      <protection hidden="1"/>
    </xf>
    <xf numFmtId="3" fontId="9" fillId="0" borderId="32" xfId="0" applyNumberFormat="1" applyFont="1" applyBorder="1" applyAlignment="1" applyProtection="1">
      <alignment/>
      <protection locked="0"/>
    </xf>
    <xf numFmtId="3" fontId="9" fillId="0" borderId="36" xfId="0" applyNumberFormat="1" applyFont="1" applyBorder="1" applyAlignment="1" applyProtection="1">
      <alignment/>
      <protection locked="0"/>
    </xf>
    <xf numFmtId="3" fontId="9" fillId="0" borderId="37" xfId="0" applyNumberFormat="1" applyFont="1" applyBorder="1" applyAlignment="1" applyProtection="1">
      <alignment/>
      <protection locked="0"/>
    </xf>
    <xf numFmtId="3" fontId="9" fillId="0" borderId="35" xfId="0" applyNumberFormat="1" applyFont="1" applyBorder="1" applyAlignment="1" applyProtection="1">
      <alignment/>
      <protection locked="0"/>
    </xf>
    <xf numFmtId="165" fontId="9" fillId="0" borderId="32" xfId="15" applyNumberFormat="1" applyFont="1" applyBorder="1" applyAlignment="1" applyProtection="1">
      <alignment/>
      <protection locked="0"/>
    </xf>
    <xf numFmtId="3" fontId="9" fillId="3" borderId="32" xfId="0" applyNumberFormat="1" applyFont="1" applyFill="1" applyBorder="1" applyAlignment="1" applyProtection="1">
      <alignment/>
      <protection hidden="1"/>
    </xf>
    <xf numFmtId="0" fontId="9" fillId="0" borderId="38" xfId="0" applyFont="1" applyBorder="1" applyAlignment="1" applyProtection="1">
      <alignment wrapText="1"/>
      <protection locked="0"/>
    </xf>
    <xf numFmtId="0" fontId="9" fillId="0" borderId="39" xfId="0" applyFont="1" applyBorder="1" applyAlignment="1" applyProtection="1">
      <alignment wrapText="1"/>
      <protection locked="0"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3" fontId="9" fillId="4" borderId="33" xfId="0" applyNumberFormat="1" applyFont="1" applyFill="1" applyBorder="1" applyAlignment="1" applyProtection="1">
      <alignment/>
      <protection hidden="1"/>
    </xf>
    <xf numFmtId="0" fontId="9" fillId="0" borderId="41" xfId="0" applyFont="1" applyBorder="1" applyAlignment="1" applyProtection="1">
      <alignment wrapText="1"/>
      <protection locked="0"/>
    </xf>
    <xf numFmtId="165" fontId="9" fillId="4" borderId="33" xfId="15" applyNumberFormat="1" applyFont="1" applyFill="1" applyBorder="1" applyAlignment="1" applyProtection="1">
      <alignment horizontal="right" vertical="center"/>
      <protection hidden="1"/>
    </xf>
    <xf numFmtId="0" fontId="9" fillId="0" borderId="2" xfId="0" applyFont="1" applyBorder="1" applyAlignment="1" applyProtection="1">
      <alignment horizontal="center"/>
      <protection locked="0"/>
    </xf>
    <xf numFmtId="49" fontId="5" fillId="3" borderId="3" xfId="0" applyNumberFormat="1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wrapText="1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3" fontId="5" fillId="3" borderId="30" xfId="0" applyNumberFormat="1" applyFont="1" applyFill="1" applyBorder="1" applyAlignment="1" applyProtection="1">
      <alignment vertical="center"/>
      <protection hidden="1"/>
    </xf>
    <xf numFmtId="49" fontId="9" fillId="0" borderId="19" xfId="0" applyNumberFormat="1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3" fontId="9" fillId="3" borderId="14" xfId="0" applyNumberFormat="1" applyFont="1" applyFill="1" applyBorder="1" applyAlignment="1" applyProtection="1">
      <alignment/>
      <protection hidden="1"/>
    </xf>
    <xf numFmtId="3" fontId="5" fillId="3" borderId="10" xfId="0" applyNumberFormat="1" applyFont="1" applyFill="1" applyBorder="1" applyAlignment="1" applyProtection="1">
      <alignment vertical="center"/>
      <protection hidden="1"/>
    </xf>
    <xf numFmtId="3" fontId="5" fillId="3" borderId="14" xfId="0" applyNumberFormat="1" applyFont="1" applyFill="1" applyBorder="1" applyAlignment="1" applyProtection="1">
      <alignment vertical="center"/>
      <protection hidden="1"/>
    </xf>
    <xf numFmtId="0" fontId="0" fillId="0" borderId="14" xfId="0" applyBorder="1" applyAlignment="1">
      <alignment wrapText="1"/>
    </xf>
    <xf numFmtId="165" fontId="9" fillId="0" borderId="33" xfId="15" applyNumberFormat="1" applyFont="1" applyBorder="1" applyAlignment="1">
      <alignment horizontal="right" wrapText="1"/>
    </xf>
    <xf numFmtId="165" fontId="9" fillId="0" borderId="10" xfId="15" applyNumberFormat="1" applyFont="1" applyBorder="1" applyAlignment="1">
      <alignment horizontal="right" wrapText="1"/>
    </xf>
    <xf numFmtId="165" fontId="9" fillId="0" borderId="36" xfId="15" applyNumberFormat="1" applyFont="1" applyBorder="1" applyAlignment="1">
      <alignment horizontal="right" wrapText="1"/>
    </xf>
    <xf numFmtId="165" fontId="9" fillId="0" borderId="18" xfId="15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3" borderId="42" xfId="0" applyNumberFormat="1" applyFont="1" applyFill="1" applyBorder="1" applyAlignment="1" applyProtection="1">
      <alignment vertical="center"/>
      <protection hidden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3" fontId="9" fillId="0" borderId="31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8" xfId="0" applyBorder="1" applyAlignment="1">
      <alignment/>
    </xf>
    <xf numFmtId="3" fontId="5" fillId="3" borderId="18" xfId="0" applyNumberFormat="1" applyFont="1" applyFill="1" applyBorder="1" applyAlignment="1" applyProtection="1">
      <alignment vertical="center"/>
      <protection hidden="1"/>
    </xf>
    <xf numFmtId="0" fontId="3" fillId="4" borderId="10" xfId="0" applyFont="1" applyFill="1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43" xfId="0" applyBorder="1" applyAlignment="1">
      <alignment/>
    </xf>
    <xf numFmtId="0" fontId="0" fillId="4" borderId="0" xfId="0" applyFill="1" applyAlignment="1">
      <alignment/>
    </xf>
    <xf numFmtId="0" fontId="5" fillId="4" borderId="10" xfId="0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vertical="center"/>
      <protection hidden="1"/>
    </xf>
    <xf numFmtId="3" fontId="5" fillId="4" borderId="10" xfId="0" applyNumberFormat="1" applyFont="1" applyFill="1" applyBorder="1" applyAlignment="1" applyProtection="1">
      <alignment vertical="center"/>
      <protection hidden="1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49" fontId="9" fillId="4" borderId="13" xfId="0" applyNumberFormat="1" applyFont="1" applyFill="1" applyBorder="1" applyAlignment="1" applyProtection="1">
      <alignment horizontal="center" vertical="center"/>
      <protection locked="0"/>
    </xf>
    <xf numFmtId="3" fontId="9" fillId="4" borderId="10" xfId="0" applyNumberFormat="1" applyFont="1" applyFill="1" applyBorder="1" applyAlignment="1" applyProtection="1">
      <alignment vertical="center"/>
      <protection hidden="1"/>
    </xf>
    <xf numFmtId="49" fontId="9" fillId="0" borderId="44" xfId="0" applyNumberFormat="1" applyFont="1" applyBorder="1" applyAlignment="1" applyProtection="1">
      <alignment horizontal="center" wrapText="1"/>
      <protection locked="0"/>
    </xf>
    <xf numFmtId="3" fontId="0" fillId="0" borderId="14" xfId="0" applyNumberFormat="1" applyBorder="1" applyAlignment="1">
      <alignment/>
    </xf>
    <xf numFmtId="0" fontId="5" fillId="2" borderId="30" xfId="0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vertical="center" wrapText="1"/>
      <protection locked="0"/>
    </xf>
    <xf numFmtId="49" fontId="5" fillId="4" borderId="44" xfId="0" applyNumberFormat="1" applyFont="1" applyFill="1" applyBorder="1" applyAlignment="1" applyProtection="1">
      <alignment horizontal="center" vertical="center"/>
      <protection locked="0"/>
    </xf>
    <xf numFmtId="3" fontId="5" fillId="3" borderId="27" xfId="0" applyNumberFormat="1" applyFont="1" applyFill="1" applyBorder="1" applyAlignment="1" applyProtection="1">
      <alignment vertical="center"/>
      <protection hidden="1"/>
    </xf>
    <xf numFmtId="49" fontId="9" fillId="0" borderId="26" xfId="0" applyNumberFormat="1" applyFont="1" applyBorder="1" applyAlignment="1" applyProtection="1">
      <alignment horizont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3" fontId="9" fillId="4" borderId="32" xfId="0" applyNumberFormat="1" applyFont="1" applyFill="1" applyBorder="1" applyAlignment="1" applyProtection="1">
      <alignment vertical="center"/>
      <protection hidden="1"/>
    </xf>
    <xf numFmtId="3" fontId="9" fillId="4" borderId="14" xfId="0" applyNumberFormat="1" applyFont="1" applyFill="1" applyBorder="1" applyAlignment="1" applyProtection="1">
      <alignment vertical="center"/>
      <protection hidden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3" fontId="5" fillId="3" borderId="35" xfId="0" applyNumberFormat="1" applyFont="1" applyFill="1" applyBorder="1" applyAlignment="1" applyProtection="1">
      <alignment vertical="center"/>
      <protection hidden="1"/>
    </xf>
    <xf numFmtId="0" fontId="5" fillId="3" borderId="29" xfId="0" applyFont="1" applyFill="1" applyBorder="1" applyAlignment="1" applyProtection="1">
      <alignment vertical="center"/>
      <protection locked="0"/>
    </xf>
    <xf numFmtId="3" fontId="9" fillId="4" borderId="35" xfId="0" applyNumberFormat="1" applyFont="1" applyFill="1" applyBorder="1" applyAlignment="1" applyProtection="1">
      <alignment vertical="center"/>
      <protection hidden="1"/>
    </xf>
    <xf numFmtId="0" fontId="0" fillId="0" borderId="7" xfId="0" applyBorder="1" applyAlignment="1">
      <alignment wrapText="1"/>
    </xf>
    <xf numFmtId="3" fontId="5" fillId="3" borderId="43" xfId="0" applyNumberFormat="1" applyFont="1" applyFill="1" applyBorder="1" applyAlignment="1" applyProtection="1">
      <alignment vertical="center"/>
      <protection hidden="1"/>
    </xf>
    <xf numFmtId="0" fontId="5" fillId="3" borderId="25" xfId="0" applyFont="1" applyFill="1" applyBorder="1" applyAlignment="1" applyProtection="1">
      <alignment vertical="center" wrapText="1"/>
      <protection locked="0"/>
    </xf>
    <xf numFmtId="3" fontId="9" fillId="3" borderId="27" xfId="0" applyNumberFormat="1" applyFont="1" applyFill="1" applyBorder="1" applyAlignment="1" applyProtection="1">
      <alignment/>
      <protection hidden="1"/>
    </xf>
    <xf numFmtId="165" fontId="0" fillId="0" borderId="18" xfId="15" applyNumberFormat="1" applyBorder="1" applyAlignment="1">
      <alignment/>
    </xf>
    <xf numFmtId="165" fontId="9" fillId="0" borderId="18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37.125" style="0" customWidth="1"/>
    <col min="4" max="4" width="5.375" style="0" customWidth="1"/>
    <col min="5" max="5" width="11.375" style="0" customWidth="1"/>
    <col min="6" max="6" width="11.00390625" style="0" customWidth="1"/>
    <col min="7" max="7" width="10.875" style="0" customWidth="1"/>
  </cols>
  <sheetData>
    <row r="1" spans="1:6" ht="12.75">
      <c r="A1" s="1"/>
      <c r="B1" s="1"/>
      <c r="C1" s="1"/>
      <c r="D1" s="1"/>
      <c r="E1" s="87"/>
      <c r="F1" s="87" t="s">
        <v>104</v>
      </c>
    </row>
    <row r="2" spans="1:7" ht="13.5" customHeight="1">
      <c r="A2" s="1"/>
      <c r="B2" s="1"/>
      <c r="C2" s="1"/>
      <c r="D2" s="1"/>
      <c r="E2" s="1"/>
      <c r="F2" s="6" t="s">
        <v>108</v>
      </c>
      <c r="G2" s="6"/>
    </row>
    <row r="3" spans="1:7" ht="13.5" customHeight="1">
      <c r="A3" s="1"/>
      <c r="B3" s="1"/>
      <c r="C3" s="1"/>
      <c r="D3" s="1"/>
      <c r="E3" s="1"/>
      <c r="F3" s="6" t="s">
        <v>105</v>
      </c>
      <c r="G3" s="6"/>
    </row>
    <row r="4" spans="1:7" ht="13.5" customHeight="1">
      <c r="A4" s="1"/>
      <c r="B4" s="1"/>
      <c r="C4" s="1"/>
      <c r="D4" s="1"/>
      <c r="E4" s="1"/>
      <c r="F4" s="6" t="s">
        <v>109</v>
      </c>
      <c r="G4" s="6"/>
    </row>
    <row r="5" spans="1:5" s="4" customFormat="1" ht="11.25" customHeight="1">
      <c r="A5" s="2"/>
      <c r="B5" s="3"/>
      <c r="C5" s="12"/>
      <c r="D5" s="13"/>
      <c r="E5" s="14"/>
    </row>
    <row r="6" spans="1:5" ht="18">
      <c r="A6" s="1"/>
      <c r="B6" s="1"/>
      <c r="C6" s="12" t="s">
        <v>87</v>
      </c>
      <c r="D6" s="1"/>
      <c r="E6" s="15"/>
    </row>
    <row r="7" spans="1:5" ht="13.5" thickBot="1">
      <c r="A7" s="1"/>
      <c r="B7" s="1"/>
      <c r="C7" s="1"/>
      <c r="D7" s="1"/>
      <c r="E7" s="1"/>
    </row>
    <row r="8" spans="1:7" ht="59.25" customHeight="1" thickBot="1">
      <c r="A8" s="16" t="s">
        <v>3</v>
      </c>
      <c r="B8" s="17" t="s">
        <v>4</v>
      </c>
      <c r="C8" s="116" t="s">
        <v>51</v>
      </c>
      <c r="D8" s="18" t="s">
        <v>5</v>
      </c>
      <c r="E8" s="96" t="s">
        <v>45</v>
      </c>
      <c r="F8" s="140" t="s">
        <v>52</v>
      </c>
      <c r="G8" s="118" t="s">
        <v>53</v>
      </c>
    </row>
    <row r="9" spans="1:7" ht="12" customHeight="1" thickBot="1">
      <c r="A9" s="5">
        <v>1</v>
      </c>
      <c r="B9" s="19">
        <v>2</v>
      </c>
      <c r="C9" s="20">
        <v>3</v>
      </c>
      <c r="D9" s="21">
        <v>4</v>
      </c>
      <c r="E9" s="97">
        <v>5</v>
      </c>
      <c r="F9" s="141">
        <v>6</v>
      </c>
      <c r="G9" s="117">
        <v>7</v>
      </c>
    </row>
    <row r="10" spans="1:7" ht="29.25" customHeight="1" thickBot="1">
      <c r="A10" s="35">
        <v>600</v>
      </c>
      <c r="B10" s="31"/>
      <c r="C10" s="22" t="s">
        <v>7</v>
      </c>
      <c r="D10" s="23"/>
      <c r="E10" s="98">
        <f>IF(SUM(E11,E15,E19)&gt;0,SUM(E11,E15,E19,),"")</f>
        <v>9386575</v>
      </c>
      <c r="F10" s="98">
        <f>IF(SUM(F11,F15,F19)&gt;0,SUM(F11,F15,F19,),"")</f>
        <v>9386575</v>
      </c>
      <c r="G10" s="24">
        <f>IF(SUM(G11,G15,G19)&gt;0,SUM(G11,G15,G19,),"")</f>
      </c>
    </row>
    <row r="11" spans="1:7" ht="18" customHeight="1">
      <c r="A11" s="32"/>
      <c r="B11" s="33">
        <v>60004</v>
      </c>
      <c r="C11" s="25" t="s">
        <v>25</v>
      </c>
      <c r="D11" s="26"/>
      <c r="E11" s="111">
        <f>IF(SUM(E12:E14)&gt;0,SUM(E12:E14),"")</f>
        <v>130000</v>
      </c>
      <c r="F11" s="111">
        <f>IF(SUM(F12:F14)&gt;0,SUM(F12:F14),"")</f>
        <v>130000</v>
      </c>
      <c r="G11" s="180"/>
    </row>
    <row r="12" spans="1:7" ht="14.25" customHeight="1">
      <c r="A12" s="29"/>
      <c r="B12" s="30"/>
      <c r="C12" s="37" t="s">
        <v>89</v>
      </c>
      <c r="D12" s="38">
        <v>6210</v>
      </c>
      <c r="E12" s="142"/>
      <c r="F12" s="142"/>
      <c r="G12" s="145"/>
    </row>
    <row r="13" spans="1:7" ht="23.25" customHeight="1">
      <c r="A13" s="29"/>
      <c r="B13" s="30"/>
      <c r="C13" s="39" t="s">
        <v>54</v>
      </c>
      <c r="D13" s="38">
        <v>6210</v>
      </c>
      <c r="E13" s="103">
        <v>130000</v>
      </c>
      <c r="F13" s="103">
        <v>130000</v>
      </c>
      <c r="G13" s="114"/>
    </row>
    <row r="14" spans="1:7" ht="15" customHeight="1">
      <c r="A14" s="29"/>
      <c r="B14" s="30"/>
      <c r="C14" s="27" t="s">
        <v>55</v>
      </c>
      <c r="D14" s="34">
        <v>6210</v>
      </c>
      <c r="E14" s="142"/>
      <c r="F14" s="142"/>
      <c r="G14" s="115"/>
    </row>
    <row r="15" spans="1:7" ht="24" customHeight="1">
      <c r="A15" s="40"/>
      <c r="B15" s="41">
        <v>60015</v>
      </c>
      <c r="C15" s="42" t="s">
        <v>27</v>
      </c>
      <c r="D15" s="43"/>
      <c r="E15" s="111">
        <f>IF(SUM(E16:E18)&gt;0,SUM(E16:E18),"")</f>
        <v>3099167</v>
      </c>
      <c r="F15" s="111">
        <f>IF(SUM(F16:F18)&gt;0,SUM(F16:F18),"")</f>
        <v>3099167</v>
      </c>
      <c r="G15" s="129">
        <f>IF(SUM(G16:G18)&gt;0,SUM(G16:G18),"")</f>
      </c>
    </row>
    <row r="16" spans="1:7" ht="25.5" customHeight="1">
      <c r="A16" s="40"/>
      <c r="B16" s="94"/>
      <c r="C16" s="86" t="s">
        <v>56</v>
      </c>
      <c r="D16" s="92">
        <v>6052</v>
      </c>
      <c r="E16" s="105">
        <v>2546575</v>
      </c>
      <c r="F16" s="105">
        <v>2546575</v>
      </c>
      <c r="G16" s="146"/>
    </row>
    <row r="17" spans="1:7" ht="27.75" customHeight="1">
      <c r="A17" s="40"/>
      <c r="B17" s="94"/>
      <c r="C17" s="86" t="s">
        <v>26</v>
      </c>
      <c r="D17" s="92">
        <v>6052</v>
      </c>
      <c r="E17" s="105">
        <v>345200</v>
      </c>
      <c r="F17" s="105">
        <v>345200</v>
      </c>
      <c r="G17" s="147"/>
    </row>
    <row r="18" spans="1:7" ht="33" customHeight="1">
      <c r="A18" s="40"/>
      <c r="B18" s="89"/>
      <c r="C18" s="86" t="s">
        <v>88</v>
      </c>
      <c r="D18" s="92">
        <v>6050</v>
      </c>
      <c r="E18" s="105">
        <v>207392</v>
      </c>
      <c r="F18" s="105">
        <v>207392</v>
      </c>
      <c r="G18" s="148"/>
    </row>
    <row r="19" spans="1:7" ht="17.25" customHeight="1">
      <c r="A19" s="40"/>
      <c r="B19" s="33">
        <v>60016</v>
      </c>
      <c r="C19" s="25" t="s">
        <v>8</v>
      </c>
      <c r="D19" s="26"/>
      <c r="E19" s="111">
        <f>IF(SUM(E20:E37)&gt;0,SUM(E20:E37),"")</f>
        <v>6157408</v>
      </c>
      <c r="F19" s="111">
        <f>IF(SUM(F20:F37)&gt;0,SUM(F20:F37),"")</f>
        <v>6157408</v>
      </c>
      <c r="G19" s="129"/>
    </row>
    <row r="20" spans="1:7" ht="24.75" customHeight="1">
      <c r="A20" s="40"/>
      <c r="B20" s="94"/>
      <c r="C20" s="112" t="s">
        <v>30</v>
      </c>
      <c r="D20" s="92">
        <v>6050</v>
      </c>
      <c r="E20" s="119">
        <v>70000</v>
      </c>
      <c r="F20" s="119">
        <v>70000</v>
      </c>
      <c r="G20" s="145"/>
    </row>
    <row r="21" spans="1:7" ht="17.25" customHeight="1">
      <c r="A21" s="40"/>
      <c r="B21" s="94"/>
      <c r="C21" s="112" t="s">
        <v>31</v>
      </c>
      <c r="D21" s="92">
        <v>6050</v>
      </c>
      <c r="E21" s="101">
        <v>130000</v>
      </c>
      <c r="F21" s="101">
        <v>130000</v>
      </c>
      <c r="G21" s="114"/>
    </row>
    <row r="22" spans="1:7" ht="15.75" customHeight="1">
      <c r="A22" s="85"/>
      <c r="B22" s="45" t="s">
        <v>28</v>
      </c>
      <c r="C22" s="112" t="s">
        <v>32</v>
      </c>
      <c r="D22" s="92">
        <v>6050</v>
      </c>
      <c r="E22" s="103">
        <v>177734</v>
      </c>
      <c r="F22" s="103">
        <v>177734</v>
      </c>
      <c r="G22" s="162"/>
    </row>
    <row r="23" spans="1:7" ht="15.75" customHeight="1">
      <c r="A23" s="46"/>
      <c r="B23" s="30"/>
      <c r="C23" s="112" t="s">
        <v>33</v>
      </c>
      <c r="D23" s="92">
        <v>6050</v>
      </c>
      <c r="E23" s="103">
        <v>243114</v>
      </c>
      <c r="F23" s="103">
        <v>243114</v>
      </c>
      <c r="G23" s="114"/>
    </row>
    <row r="24" spans="1:7" ht="15.75" customHeight="1">
      <c r="A24" s="46"/>
      <c r="B24" s="30"/>
      <c r="C24" s="112" t="s">
        <v>57</v>
      </c>
      <c r="D24" s="92">
        <v>6050</v>
      </c>
      <c r="E24" s="103">
        <v>454000</v>
      </c>
      <c r="F24" s="103">
        <v>454000</v>
      </c>
      <c r="G24" s="162"/>
    </row>
    <row r="25" spans="1:7" ht="15.75" customHeight="1">
      <c r="A25" s="46"/>
      <c r="B25" s="30"/>
      <c r="C25" s="112" t="s">
        <v>58</v>
      </c>
      <c r="D25" s="92">
        <v>6050</v>
      </c>
      <c r="E25" s="101">
        <v>670000</v>
      </c>
      <c r="F25" s="101">
        <v>670000</v>
      </c>
      <c r="G25" s="114"/>
    </row>
    <row r="26" spans="1:7" ht="15.75" customHeight="1">
      <c r="A26" s="46"/>
      <c r="B26" s="30"/>
      <c r="C26" s="112" t="s">
        <v>34</v>
      </c>
      <c r="D26" s="92">
        <v>6050</v>
      </c>
      <c r="E26" s="103">
        <v>208766</v>
      </c>
      <c r="F26" s="103">
        <v>208766</v>
      </c>
      <c r="G26" s="162"/>
    </row>
    <row r="27" spans="1:7" ht="15.75" customHeight="1">
      <c r="A27" s="46"/>
      <c r="B27" s="30"/>
      <c r="C27" s="112" t="s">
        <v>29</v>
      </c>
      <c r="D27" s="92">
        <v>6050</v>
      </c>
      <c r="E27" s="104">
        <v>1183000</v>
      </c>
      <c r="F27" s="104">
        <v>1183000</v>
      </c>
      <c r="G27" s="114"/>
    </row>
    <row r="28" spans="1:7" ht="15.75" customHeight="1">
      <c r="A28" s="46"/>
      <c r="B28" s="30"/>
      <c r="C28" s="112" t="s">
        <v>35</v>
      </c>
      <c r="D28" s="92">
        <v>6050</v>
      </c>
      <c r="E28" s="103">
        <v>20000</v>
      </c>
      <c r="F28" s="103">
        <v>20000</v>
      </c>
      <c r="G28" s="114"/>
    </row>
    <row r="29" spans="1:7" ht="15.75" customHeight="1">
      <c r="A29" s="46"/>
      <c r="B29" s="30"/>
      <c r="C29" s="112" t="s">
        <v>36</v>
      </c>
      <c r="D29" s="92">
        <v>6050</v>
      </c>
      <c r="E29" s="101">
        <v>426955</v>
      </c>
      <c r="F29" s="101">
        <v>426955</v>
      </c>
      <c r="G29" s="114"/>
    </row>
    <row r="30" spans="1:7" ht="15.75" customHeight="1">
      <c r="A30" s="46"/>
      <c r="B30" s="30"/>
      <c r="C30" s="112" t="s">
        <v>59</v>
      </c>
      <c r="D30" s="92">
        <v>6050</v>
      </c>
      <c r="E30" s="101">
        <v>26000</v>
      </c>
      <c r="F30" s="101">
        <v>26000</v>
      </c>
      <c r="G30" s="114"/>
    </row>
    <row r="31" spans="1:7" ht="15.75" customHeight="1">
      <c r="A31" s="46"/>
      <c r="B31" s="30"/>
      <c r="C31" s="112" t="s">
        <v>37</v>
      </c>
      <c r="D31" s="92">
        <v>6050</v>
      </c>
      <c r="E31" s="103">
        <v>900000</v>
      </c>
      <c r="F31" s="103">
        <v>900000</v>
      </c>
      <c r="G31" s="114"/>
    </row>
    <row r="32" spans="1:7" ht="15.75" customHeight="1">
      <c r="A32" s="46"/>
      <c r="B32" s="30"/>
      <c r="C32" s="112" t="s">
        <v>38</v>
      </c>
      <c r="D32" s="92">
        <v>6050</v>
      </c>
      <c r="E32" s="101">
        <v>196400</v>
      </c>
      <c r="F32" s="101">
        <v>196400</v>
      </c>
      <c r="G32" s="114"/>
    </row>
    <row r="33" spans="1:7" ht="24" customHeight="1">
      <c r="A33" s="46"/>
      <c r="B33" s="30"/>
      <c r="C33" s="112" t="s">
        <v>60</v>
      </c>
      <c r="D33" s="92">
        <v>6050</v>
      </c>
      <c r="E33" s="103">
        <v>788400</v>
      </c>
      <c r="F33" s="103">
        <v>788400</v>
      </c>
      <c r="G33" s="114"/>
    </row>
    <row r="34" spans="1:7" ht="24.75" customHeight="1">
      <c r="A34" s="46"/>
      <c r="B34" s="30"/>
      <c r="C34" s="112" t="s">
        <v>61</v>
      </c>
      <c r="D34" s="92">
        <v>6050</v>
      </c>
      <c r="E34" s="103">
        <v>60000</v>
      </c>
      <c r="F34" s="103">
        <v>60000</v>
      </c>
      <c r="G34" s="114"/>
    </row>
    <row r="35" spans="1:7" ht="15.75" customHeight="1">
      <c r="A35" s="46"/>
      <c r="B35" s="30"/>
      <c r="C35" s="120" t="s">
        <v>62</v>
      </c>
      <c r="D35" s="92">
        <v>6050</v>
      </c>
      <c r="E35" s="103">
        <v>163039</v>
      </c>
      <c r="F35" s="103">
        <v>163039</v>
      </c>
      <c r="G35" s="114"/>
    </row>
    <row r="36" spans="1:7" ht="37.5" customHeight="1">
      <c r="A36" s="46"/>
      <c r="B36" s="30"/>
      <c r="C36" s="112" t="s">
        <v>63</v>
      </c>
      <c r="D36" s="92">
        <v>6050</v>
      </c>
      <c r="E36" s="103">
        <v>240000</v>
      </c>
      <c r="F36" s="103">
        <v>240000</v>
      </c>
      <c r="G36" s="114"/>
    </row>
    <row r="37" spans="1:7" ht="27" customHeight="1" thickBot="1">
      <c r="A37" s="46"/>
      <c r="B37" s="30"/>
      <c r="C37" s="39" t="s">
        <v>85</v>
      </c>
      <c r="D37" s="92">
        <v>6050</v>
      </c>
      <c r="E37" s="104">
        <v>200000</v>
      </c>
      <c r="F37" s="104">
        <v>200000</v>
      </c>
      <c r="G37" s="153"/>
    </row>
    <row r="38" spans="1:7" ht="32.25" customHeight="1" thickBot="1">
      <c r="A38" s="23">
        <v>630</v>
      </c>
      <c r="B38" s="47"/>
      <c r="C38" s="48" t="s">
        <v>39</v>
      </c>
      <c r="D38" s="23"/>
      <c r="E38" s="98">
        <f>IF(SUM(E39)&gt;0,SUM(E39),"")</f>
        <v>100000</v>
      </c>
      <c r="F38" s="98">
        <f>IF(SUM(F39)&gt;0,SUM(F39),"")</f>
        <v>100000</v>
      </c>
      <c r="G38" s="24"/>
    </row>
    <row r="39" spans="1:7" ht="22.5" customHeight="1">
      <c r="A39" s="49"/>
      <c r="B39" s="50">
        <v>63003</v>
      </c>
      <c r="C39" s="25" t="s">
        <v>40</v>
      </c>
      <c r="D39" s="26"/>
      <c r="E39" s="100">
        <f>IF(SUM(E40)&gt;0,SUM(E40),"")</f>
        <v>100000</v>
      </c>
      <c r="F39" s="100">
        <f>IF(SUM(F40)&gt;0,SUM(F40),"")</f>
        <v>100000</v>
      </c>
      <c r="G39" s="130"/>
    </row>
    <row r="40" spans="1:7" ht="27.75" customHeight="1" thickBot="1">
      <c r="A40" s="51"/>
      <c r="B40" s="52"/>
      <c r="C40" s="53" t="s">
        <v>64</v>
      </c>
      <c r="D40" s="54">
        <v>6050</v>
      </c>
      <c r="E40" s="102">
        <v>100000</v>
      </c>
      <c r="F40" s="102">
        <v>100000</v>
      </c>
      <c r="G40" s="149"/>
    </row>
    <row r="41" spans="1:7" ht="32.25" customHeight="1" thickBot="1">
      <c r="A41" s="35">
        <v>700</v>
      </c>
      <c r="B41" s="31"/>
      <c r="C41" s="22" t="s">
        <v>9</v>
      </c>
      <c r="D41" s="23"/>
      <c r="E41" s="98">
        <f>IF(SUM(E42,E44)&gt;0,SUM(E42,E44),"")</f>
        <v>1247300</v>
      </c>
      <c r="F41" s="98">
        <f>IF(SUM(F42,F44)&gt;0,SUM(F42,F44),"")</f>
        <v>1247300</v>
      </c>
      <c r="G41" s="24"/>
    </row>
    <row r="42" spans="1:7" ht="22.5" customHeight="1">
      <c r="A42" s="40"/>
      <c r="B42" s="33">
        <v>70004</v>
      </c>
      <c r="C42" s="25" t="s">
        <v>41</v>
      </c>
      <c r="D42" s="26"/>
      <c r="E42" s="100">
        <v>1047300</v>
      </c>
      <c r="F42" s="100">
        <v>1047300</v>
      </c>
      <c r="G42" s="150"/>
    </row>
    <row r="43" spans="1:7" ht="12.75">
      <c r="A43" s="29"/>
      <c r="B43" s="30"/>
      <c r="C43" s="27" t="s">
        <v>65</v>
      </c>
      <c r="D43" s="34">
        <v>6210</v>
      </c>
      <c r="E43" s="101">
        <v>1047300</v>
      </c>
      <c r="F43" s="101">
        <v>1047300</v>
      </c>
      <c r="G43" s="162"/>
    </row>
    <row r="44" spans="1:7" ht="21.75" customHeight="1">
      <c r="A44" s="40"/>
      <c r="B44" s="41">
        <v>70095</v>
      </c>
      <c r="C44" s="42" t="s">
        <v>6</v>
      </c>
      <c r="D44" s="43"/>
      <c r="E44" s="100">
        <f>IF(SUM(E45:E45)&gt;0,SUM(E45:E45),"")</f>
        <v>200000</v>
      </c>
      <c r="F44" s="100">
        <f>IF(SUM(F45:F45)&gt;0,SUM(F45:F45),"")</f>
        <v>200000</v>
      </c>
      <c r="G44" s="130"/>
    </row>
    <row r="45" spans="1:7" ht="24" customHeight="1" thickBot="1">
      <c r="A45" s="29"/>
      <c r="B45" s="30"/>
      <c r="C45" s="36" t="s">
        <v>49</v>
      </c>
      <c r="D45" s="44">
        <v>6050</v>
      </c>
      <c r="E45" s="101">
        <v>200000</v>
      </c>
      <c r="F45" s="101">
        <v>200000</v>
      </c>
      <c r="G45" s="149"/>
    </row>
    <row r="46" spans="1:7" ht="32.25" customHeight="1" thickBot="1">
      <c r="A46" s="35">
        <v>710</v>
      </c>
      <c r="B46" s="31"/>
      <c r="C46" s="22" t="s">
        <v>10</v>
      </c>
      <c r="D46" s="23"/>
      <c r="E46" s="98">
        <f>IF(SUM(E47,E49,E51)&gt;0,SUM(E47,E49,E51),"")</f>
        <v>203500</v>
      </c>
      <c r="F46" s="98">
        <f>IF(SUM(F47,F49,F51)&gt;0,SUM(F47,F49,F51),"")</f>
        <v>203500</v>
      </c>
      <c r="G46" s="24"/>
    </row>
    <row r="47" spans="1:7" ht="17.25" customHeight="1">
      <c r="A47" s="55"/>
      <c r="B47" s="33" t="s">
        <v>90</v>
      </c>
      <c r="C47" s="91" t="s">
        <v>91</v>
      </c>
      <c r="D47" s="84"/>
      <c r="E47" s="100">
        <f>IF(SUM(E48:E48)&gt;0,SUM(E48:E48),"")</f>
        <v>13500</v>
      </c>
      <c r="F47" s="100">
        <f>IF(SUM(F48:F48)&gt;0,SUM(F48:F48),"")</f>
        <v>13500</v>
      </c>
      <c r="G47" s="167"/>
    </row>
    <row r="48" spans="1:7" s="154" customFormat="1" ht="24.75" customHeight="1">
      <c r="A48" s="55"/>
      <c r="B48" s="94"/>
      <c r="C48" s="27" t="s">
        <v>92</v>
      </c>
      <c r="D48" s="155">
        <v>6060</v>
      </c>
      <c r="E48" s="156">
        <v>13500</v>
      </c>
      <c r="F48" s="156">
        <v>13500</v>
      </c>
      <c r="G48" s="157"/>
    </row>
    <row r="49" spans="1:7" ht="13.5" customHeight="1">
      <c r="A49" s="40"/>
      <c r="B49" s="41">
        <v>71015</v>
      </c>
      <c r="C49" s="25" t="s">
        <v>11</v>
      </c>
      <c r="D49" s="26"/>
      <c r="E49" s="100">
        <f>IF(SUM(E50:E50)&gt;0,SUM(E50:E50),"")</f>
        <v>30000</v>
      </c>
      <c r="F49" s="100">
        <f>IF(SUM(F50:F50)&gt;0,SUM(F50:F50),"")</f>
        <v>30000</v>
      </c>
      <c r="G49" s="130"/>
    </row>
    <row r="50" spans="1:7" ht="27.75" customHeight="1">
      <c r="A50" s="29"/>
      <c r="B50" s="45"/>
      <c r="C50" s="27" t="s">
        <v>66</v>
      </c>
      <c r="D50" s="34">
        <v>6060</v>
      </c>
      <c r="E50" s="101">
        <v>30000</v>
      </c>
      <c r="F50" s="101">
        <v>30000</v>
      </c>
      <c r="G50" s="149"/>
    </row>
    <row r="51" spans="1:7" ht="12.75">
      <c r="A51" s="29"/>
      <c r="B51" s="65" t="s">
        <v>44</v>
      </c>
      <c r="C51" s="67" t="s">
        <v>6</v>
      </c>
      <c r="D51" s="68"/>
      <c r="E51" s="99">
        <f>IF(SUM(E52:E52)&gt;0,SUM(E52:E52),"")</f>
        <v>160000</v>
      </c>
      <c r="F51" s="99">
        <f>IF(SUM(F52:F52)&gt;0,SUM(F52:F52),"")</f>
        <v>160000</v>
      </c>
      <c r="G51" s="131"/>
    </row>
    <row r="52" spans="1:7" ht="36.75" thickBot="1">
      <c r="A52" s="29"/>
      <c r="B52" s="30"/>
      <c r="C52" s="27" t="s">
        <v>67</v>
      </c>
      <c r="D52" s="34">
        <v>6010</v>
      </c>
      <c r="E52" s="101">
        <v>160000</v>
      </c>
      <c r="F52" s="101">
        <v>160000</v>
      </c>
      <c r="G52" s="149"/>
    </row>
    <row r="53" spans="1:7" ht="27.75" customHeight="1" thickBot="1">
      <c r="A53" s="163">
        <v>750</v>
      </c>
      <c r="B53" s="164"/>
      <c r="C53" s="22" t="s">
        <v>12</v>
      </c>
      <c r="D53" s="23"/>
      <c r="E53" s="98">
        <v>1260000</v>
      </c>
      <c r="F53" s="98">
        <v>1260000</v>
      </c>
      <c r="G53" s="24"/>
    </row>
    <row r="54" spans="1:7" ht="21" customHeight="1">
      <c r="A54" s="55"/>
      <c r="B54" s="33" t="s">
        <v>96</v>
      </c>
      <c r="C54" s="179" t="s">
        <v>97</v>
      </c>
      <c r="D54" s="173"/>
      <c r="E54" s="174">
        <v>20000</v>
      </c>
      <c r="F54" s="174">
        <v>20000</v>
      </c>
      <c r="G54" s="150"/>
    </row>
    <row r="55" spans="1:7" ht="21" customHeight="1">
      <c r="A55" s="55"/>
      <c r="B55" s="166"/>
      <c r="C55" s="86" t="s">
        <v>98</v>
      </c>
      <c r="D55" s="169">
        <v>6060</v>
      </c>
      <c r="E55" s="170">
        <v>20000</v>
      </c>
      <c r="F55" s="170">
        <v>20000</v>
      </c>
      <c r="G55" s="171"/>
    </row>
    <row r="56" spans="1:7" ht="21" customHeight="1">
      <c r="A56" s="55"/>
      <c r="B56" s="33" t="s">
        <v>93</v>
      </c>
      <c r="C56" s="165" t="s">
        <v>95</v>
      </c>
      <c r="D56" s="26"/>
      <c r="E56" s="100">
        <f>IF(SUM(E57:E57)&gt;0,SUM(E57:E57),"")</f>
        <v>30000</v>
      </c>
      <c r="F56" s="100">
        <f>IF(SUM(F57:F57)&gt;0,SUM(F57:F57),"")</f>
        <v>30000</v>
      </c>
      <c r="G56" s="130"/>
    </row>
    <row r="57" spans="1:7" ht="27" customHeight="1">
      <c r="A57" s="158"/>
      <c r="B57" s="159"/>
      <c r="C57" s="27" t="s">
        <v>94</v>
      </c>
      <c r="D57" s="92">
        <v>6060</v>
      </c>
      <c r="E57" s="105">
        <v>30000</v>
      </c>
      <c r="F57" s="105">
        <v>30000</v>
      </c>
      <c r="G57" s="160"/>
    </row>
    <row r="58" spans="1:7" s="6" customFormat="1" ht="22.5" customHeight="1">
      <c r="A58" s="32"/>
      <c r="B58" s="41">
        <v>75023</v>
      </c>
      <c r="C58" s="25" t="s">
        <v>13</v>
      </c>
      <c r="D58" s="26"/>
      <c r="E58" s="100">
        <f>IF(SUM(E59:E60)&gt;0,SUM(E59:E60),"")</f>
        <v>1210000</v>
      </c>
      <c r="F58" s="100">
        <f>IF(SUM(F59:F60)&gt;0,SUM(F59:F60),"")</f>
        <v>1210000</v>
      </c>
      <c r="G58" s="130"/>
    </row>
    <row r="59" spans="1:7" ht="15.75" customHeight="1">
      <c r="A59" s="29"/>
      <c r="B59" s="30"/>
      <c r="C59" s="27" t="s">
        <v>68</v>
      </c>
      <c r="D59" s="34">
        <v>6050</v>
      </c>
      <c r="E59" s="101">
        <v>1000000</v>
      </c>
      <c r="F59" s="101">
        <v>1000000</v>
      </c>
      <c r="G59" s="145"/>
    </row>
    <row r="60" spans="1:7" ht="51" customHeight="1" thickBot="1">
      <c r="A60" s="29"/>
      <c r="B60" s="45"/>
      <c r="C60" s="27" t="s">
        <v>86</v>
      </c>
      <c r="D60" s="34">
        <v>6060</v>
      </c>
      <c r="E60" s="101">
        <v>210000</v>
      </c>
      <c r="F60" s="101">
        <v>210000</v>
      </c>
      <c r="G60" s="153"/>
    </row>
    <row r="61" spans="1:7" s="7" customFormat="1" ht="38.25" customHeight="1" thickBot="1">
      <c r="A61" s="35">
        <v>754</v>
      </c>
      <c r="B61" s="31"/>
      <c r="C61" s="22" t="s">
        <v>14</v>
      </c>
      <c r="D61" s="23"/>
      <c r="E61" s="98">
        <f>IF(SUM(E62,E66)&gt;0,SUM(E62,E66),"")</f>
        <v>550000</v>
      </c>
      <c r="F61" s="98">
        <f>IF(SUM(F62,F66)&gt;0,SUM(F62,F66),"")</f>
        <v>550000</v>
      </c>
      <c r="G61" s="24"/>
    </row>
    <row r="62" spans="1:7" s="7" customFormat="1" ht="21.75" customHeight="1">
      <c r="A62" s="55"/>
      <c r="B62" s="83" t="s">
        <v>46</v>
      </c>
      <c r="C62" s="91" t="s">
        <v>15</v>
      </c>
      <c r="D62" s="84"/>
      <c r="E62" s="100">
        <f>IF(SUM(E63:E65)&gt;0,SUM(E63:E65),"")</f>
        <v>550000</v>
      </c>
      <c r="F62" s="100">
        <f>IF(SUM(F63:F65)&gt;0,SUM(F63:F65),"")</f>
        <v>550000</v>
      </c>
      <c r="G62" s="130"/>
    </row>
    <row r="63" spans="1:7" s="90" customFormat="1" ht="21.75" customHeight="1">
      <c r="A63" s="88"/>
      <c r="B63" s="89"/>
      <c r="C63" s="93" t="s">
        <v>69</v>
      </c>
      <c r="D63" s="92">
        <v>6060</v>
      </c>
      <c r="E63" s="105">
        <v>400000</v>
      </c>
      <c r="F63" s="105">
        <v>400000</v>
      </c>
      <c r="G63" s="151"/>
    </row>
    <row r="64" spans="1:7" ht="24">
      <c r="A64" s="29"/>
      <c r="B64" s="30"/>
      <c r="C64" s="27" t="s">
        <v>70</v>
      </c>
      <c r="D64" s="34">
        <v>6050</v>
      </c>
      <c r="E64" s="106">
        <v>100000</v>
      </c>
      <c r="F64" s="106">
        <v>100000</v>
      </c>
      <c r="G64" s="114"/>
    </row>
    <row r="65" spans="1:7" ht="24">
      <c r="A65" s="29"/>
      <c r="B65" s="30"/>
      <c r="C65" s="27" t="s">
        <v>71</v>
      </c>
      <c r="D65" s="34">
        <v>6060</v>
      </c>
      <c r="E65" s="106">
        <v>50000</v>
      </c>
      <c r="F65" s="106">
        <v>50000</v>
      </c>
      <c r="G65" s="114"/>
    </row>
    <row r="66" spans="1:7" s="6" customFormat="1" ht="15.75" customHeight="1">
      <c r="A66" s="32"/>
      <c r="B66" s="41">
        <v>75495</v>
      </c>
      <c r="C66" s="56" t="s">
        <v>6</v>
      </c>
      <c r="D66" s="43"/>
      <c r="E66" s="99">
        <f>IF(SUM(E67:E67)&gt;0,SUM(E67:E67),"")</f>
      </c>
      <c r="F66" s="99">
        <f>IF(SUM(F67:F67)&gt;0,SUM(F67:F67),"")</f>
      </c>
      <c r="G66" s="131"/>
    </row>
    <row r="67" spans="1:7" ht="25.5" customHeight="1" thickBot="1">
      <c r="A67" s="29"/>
      <c r="B67" s="30"/>
      <c r="C67" s="27" t="s">
        <v>42</v>
      </c>
      <c r="D67" s="34">
        <v>6050</v>
      </c>
      <c r="E67" s="143"/>
      <c r="F67" s="143"/>
      <c r="G67" s="149"/>
    </row>
    <row r="68" spans="1:7" s="7" customFormat="1" ht="30.75" customHeight="1" thickBot="1">
      <c r="A68" s="35">
        <v>801</v>
      </c>
      <c r="B68" s="31"/>
      <c r="C68" s="59" t="s">
        <v>16</v>
      </c>
      <c r="D68" s="23"/>
      <c r="E68" s="98">
        <v>901932</v>
      </c>
      <c r="F68" s="98">
        <v>901932</v>
      </c>
      <c r="G68" s="24"/>
    </row>
    <row r="69" spans="1:7" s="6" customFormat="1" ht="18" customHeight="1">
      <c r="A69" s="32"/>
      <c r="B69" s="33">
        <v>80101</v>
      </c>
      <c r="C69" s="60" t="s">
        <v>17</v>
      </c>
      <c r="D69" s="26"/>
      <c r="E69" s="100">
        <f>IF(SUM(E70:E71)&gt;0,SUM(E70:E71),"")</f>
        <v>390460</v>
      </c>
      <c r="F69" s="100">
        <f>IF(SUM(F70:F71)&gt;0,SUM(F70:F71),"")</f>
        <v>390460</v>
      </c>
      <c r="G69" s="130"/>
    </row>
    <row r="70" spans="1:7" s="64" customFormat="1" ht="23.25" customHeight="1">
      <c r="A70" s="62"/>
      <c r="B70" s="127"/>
      <c r="C70" s="39" t="s">
        <v>72</v>
      </c>
      <c r="D70" s="63">
        <v>6050</v>
      </c>
      <c r="E70" s="106">
        <v>210460</v>
      </c>
      <c r="F70" s="106">
        <v>210460</v>
      </c>
      <c r="G70" s="132"/>
    </row>
    <row r="71" spans="1:7" s="64" customFormat="1" ht="24.75" customHeight="1">
      <c r="A71" s="62"/>
      <c r="B71" s="161"/>
      <c r="C71" s="39" t="s">
        <v>99</v>
      </c>
      <c r="D71" s="128">
        <v>6050</v>
      </c>
      <c r="E71" s="133">
        <v>180000</v>
      </c>
      <c r="F71" s="133">
        <v>180000</v>
      </c>
      <c r="G71" s="134"/>
    </row>
    <row r="72" spans="1:7" s="6" customFormat="1" ht="14.25" customHeight="1">
      <c r="A72" s="32"/>
      <c r="B72" s="33">
        <v>80110</v>
      </c>
      <c r="C72" s="60" t="s">
        <v>18</v>
      </c>
      <c r="D72" s="26"/>
      <c r="E72" s="100">
        <f>IF(SUM(E73:E73)&gt;0,SUM(E73:E73),"")</f>
        <v>511472</v>
      </c>
      <c r="F72" s="100">
        <f>IF(SUM(F73:F73)&gt;0,SUM(F73:F73),"")</f>
        <v>511472</v>
      </c>
      <c r="G72" s="130"/>
    </row>
    <row r="73" spans="1:7" s="64" customFormat="1" ht="24" customHeight="1" thickBot="1">
      <c r="A73" s="62"/>
      <c r="B73" s="58"/>
      <c r="C73" s="27" t="s">
        <v>73</v>
      </c>
      <c r="D73" s="63">
        <v>6050</v>
      </c>
      <c r="E73" s="135">
        <v>511472</v>
      </c>
      <c r="F73" s="135">
        <v>511472</v>
      </c>
      <c r="G73" s="136"/>
    </row>
    <row r="74" spans="1:7" s="10" customFormat="1" ht="32.25" customHeight="1" thickBot="1">
      <c r="A74" s="35">
        <v>852</v>
      </c>
      <c r="B74" s="31"/>
      <c r="C74" s="59" t="s">
        <v>43</v>
      </c>
      <c r="D74" s="23"/>
      <c r="E74" s="98">
        <f>IF(SUM(E75,E77)&gt;0,SUM(E75,E77),"")</f>
        <v>43383</v>
      </c>
      <c r="F74" s="98">
        <v>48122</v>
      </c>
      <c r="G74" s="24">
        <v>4739</v>
      </c>
    </row>
    <row r="75" spans="1:7" s="9" customFormat="1" ht="36.75" customHeight="1" thickBot="1">
      <c r="A75" s="122"/>
      <c r="B75" s="123" t="s">
        <v>47</v>
      </c>
      <c r="C75" s="124" t="s">
        <v>48</v>
      </c>
      <c r="D75" s="125"/>
      <c r="E75" s="126">
        <f>IF(SUM(E76:E76)&gt;0,SUM(E76:E76),"")</f>
        <v>19383</v>
      </c>
      <c r="F75" s="126">
        <f>IF(SUM(F76:F76)&gt;0,SUM(F76:F76),"")</f>
        <v>19383</v>
      </c>
      <c r="G75" s="130"/>
    </row>
    <row r="76" spans="1:7" s="9" customFormat="1" ht="24">
      <c r="A76" s="29"/>
      <c r="B76" s="168"/>
      <c r="C76" s="39" t="s">
        <v>74</v>
      </c>
      <c r="D76" s="92">
        <v>6060</v>
      </c>
      <c r="E76" s="121">
        <v>19383</v>
      </c>
      <c r="F76" s="121">
        <v>19383</v>
      </c>
      <c r="G76" s="145"/>
    </row>
    <row r="77" spans="1:7" s="9" customFormat="1" ht="12.75">
      <c r="A77" s="29"/>
      <c r="B77" s="65" t="s">
        <v>50</v>
      </c>
      <c r="C77" s="95" t="s">
        <v>75</v>
      </c>
      <c r="D77" s="73"/>
      <c r="E77" s="99">
        <f>IF(SUM(E78:E78)&gt;0,SUM(E78:E78),"")</f>
        <v>24000</v>
      </c>
      <c r="F77" s="99">
        <f>IF(SUM(F78:F78)&gt;0,SUM(F78:F78),"")</f>
        <v>28739</v>
      </c>
      <c r="G77" s="131">
        <v>4739</v>
      </c>
    </row>
    <row r="78" spans="1:7" s="9" customFormat="1" ht="13.5" thickBot="1">
      <c r="A78" s="29"/>
      <c r="B78" s="30"/>
      <c r="C78" s="39" t="s">
        <v>103</v>
      </c>
      <c r="D78" s="38">
        <v>6060</v>
      </c>
      <c r="E78" s="110">
        <v>24000</v>
      </c>
      <c r="F78" s="110">
        <v>28739</v>
      </c>
      <c r="G78" s="181">
        <v>4739</v>
      </c>
    </row>
    <row r="79" spans="1:7" s="10" customFormat="1" ht="30.75" customHeight="1" thickBot="1">
      <c r="A79" s="82">
        <v>900</v>
      </c>
      <c r="B79" s="31"/>
      <c r="C79" s="22" t="s">
        <v>19</v>
      </c>
      <c r="D79" s="23"/>
      <c r="E79" s="98">
        <f>IF(SUM(E80,E85,E87,E89)&gt;0,SUM(E80,E85,E87,E89),"")</f>
        <v>15371458</v>
      </c>
      <c r="F79" s="98">
        <f>IF(SUM(F80,F85,F87,F89)&gt;0,SUM(F80,F85,F87,F89),"")</f>
        <v>15401458</v>
      </c>
      <c r="G79" s="24">
        <v>30000</v>
      </c>
    </row>
    <row r="80" spans="1:7" s="8" customFormat="1" ht="14.25" customHeight="1">
      <c r="A80" s="55"/>
      <c r="B80" s="33">
        <v>90001</v>
      </c>
      <c r="C80" s="60" t="s">
        <v>20</v>
      </c>
      <c r="D80" s="26"/>
      <c r="E80" s="100">
        <f>IF(SUM(E81:E84)&gt;0,SUM(E81:E84),"")</f>
        <v>12614922</v>
      </c>
      <c r="F80" s="100">
        <f>IF(SUM(F81:F84)&gt;0,SUM(F81:F84),"")</f>
        <v>12614922</v>
      </c>
      <c r="G80" s="130"/>
    </row>
    <row r="81" spans="1:7" s="9" customFormat="1" ht="23.25" customHeight="1">
      <c r="A81" s="29"/>
      <c r="B81" s="30"/>
      <c r="C81" s="36" t="s">
        <v>76</v>
      </c>
      <c r="D81" s="34">
        <v>6051</v>
      </c>
      <c r="E81" s="108">
        <v>8800000</v>
      </c>
      <c r="F81" s="108">
        <v>8800000</v>
      </c>
      <c r="G81" s="145"/>
    </row>
    <row r="82" spans="1:7" s="9" customFormat="1" ht="26.25" customHeight="1">
      <c r="A82" s="29"/>
      <c r="B82" s="30"/>
      <c r="C82" s="36" t="s">
        <v>76</v>
      </c>
      <c r="D82" s="44">
        <v>6052</v>
      </c>
      <c r="E82" s="107">
        <v>2977652</v>
      </c>
      <c r="F82" s="107">
        <v>2977652</v>
      </c>
      <c r="G82" s="114"/>
    </row>
    <row r="83" spans="1:7" s="9" customFormat="1" ht="15.75" customHeight="1">
      <c r="A83" s="29"/>
      <c r="B83" s="30"/>
      <c r="C83" s="27" t="s">
        <v>77</v>
      </c>
      <c r="D83" s="34">
        <v>6051</v>
      </c>
      <c r="E83" s="106">
        <v>772000</v>
      </c>
      <c r="F83" s="106">
        <v>772000</v>
      </c>
      <c r="G83" s="114"/>
    </row>
    <row r="84" spans="1:7" s="9" customFormat="1" ht="13.5" customHeight="1">
      <c r="A84" s="29"/>
      <c r="B84" s="30"/>
      <c r="C84" s="27" t="s">
        <v>77</v>
      </c>
      <c r="D84" s="44">
        <v>6052</v>
      </c>
      <c r="E84" s="107">
        <v>65270</v>
      </c>
      <c r="F84" s="107">
        <v>65270</v>
      </c>
      <c r="G84" s="149"/>
    </row>
    <row r="85" spans="1:7" s="8" customFormat="1" ht="15.75" customHeight="1">
      <c r="A85" s="29"/>
      <c r="B85" s="41">
        <v>90002</v>
      </c>
      <c r="C85" s="56" t="s">
        <v>21</v>
      </c>
      <c r="D85" s="43"/>
      <c r="E85" s="99">
        <f>IF(SUM(E86:E86)&gt;0,SUM(E86:E86),"")</f>
        <v>2258500</v>
      </c>
      <c r="F85" s="99">
        <f>IF(SUM(F86:F86)&gt;0,SUM(F86:F86),"")</f>
        <v>2258500</v>
      </c>
      <c r="G85" s="131"/>
    </row>
    <row r="86" spans="1:7" s="9" customFormat="1" ht="27" customHeight="1">
      <c r="A86" s="29"/>
      <c r="B86" s="45"/>
      <c r="C86" s="27" t="s">
        <v>78</v>
      </c>
      <c r="D86" s="34">
        <v>6050</v>
      </c>
      <c r="E86" s="106">
        <v>2258500</v>
      </c>
      <c r="F86" s="106">
        <v>2258500</v>
      </c>
      <c r="G86" s="115"/>
    </row>
    <row r="87" spans="1:7" s="8" customFormat="1" ht="16.5" customHeight="1">
      <c r="A87" s="29"/>
      <c r="B87" s="33">
        <v>90015</v>
      </c>
      <c r="C87" s="60" t="s">
        <v>0</v>
      </c>
      <c r="D87" s="26"/>
      <c r="E87" s="100">
        <f>IF(SUM(E88:E88)&gt;0,SUM(E88:E88),"")</f>
        <v>40000</v>
      </c>
      <c r="F87" s="100">
        <v>70000</v>
      </c>
      <c r="G87" s="131">
        <v>30000</v>
      </c>
    </row>
    <row r="88" spans="1:7" s="9" customFormat="1" ht="13.5" customHeight="1">
      <c r="A88" s="29"/>
      <c r="B88" s="45"/>
      <c r="C88" s="28" t="s">
        <v>79</v>
      </c>
      <c r="D88" s="34">
        <v>6050</v>
      </c>
      <c r="E88" s="106">
        <v>40000</v>
      </c>
      <c r="F88" s="106">
        <v>70000</v>
      </c>
      <c r="G88" s="182">
        <v>30000</v>
      </c>
    </row>
    <row r="89" spans="1:7" s="8" customFormat="1" ht="15.75" customHeight="1">
      <c r="A89" s="29"/>
      <c r="B89" s="41">
        <v>90095</v>
      </c>
      <c r="C89" s="56" t="s">
        <v>6</v>
      </c>
      <c r="D89" s="43"/>
      <c r="E89" s="100">
        <f>IF(SUM(E90:E90)&gt;0,SUM(E90:E90),"")</f>
        <v>458036</v>
      </c>
      <c r="F89" s="100">
        <f>IF(SUM(F90:F90)&gt;0,SUM(F90:F90),"")</f>
        <v>458036</v>
      </c>
      <c r="G89" s="131"/>
    </row>
    <row r="90" spans="1:7" s="9" customFormat="1" ht="13.5" thickBot="1">
      <c r="A90" s="51"/>
      <c r="B90" s="30"/>
      <c r="C90" s="66" t="s">
        <v>80</v>
      </c>
      <c r="D90" s="44">
        <v>6050</v>
      </c>
      <c r="E90" s="109">
        <v>458036</v>
      </c>
      <c r="F90" s="109">
        <v>458036</v>
      </c>
      <c r="G90" s="149"/>
    </row>
    <row r="91" spans="1:7" s="10" customFormat="1" ht="30.75" customHeight="1" thickBot="1">
      <c r="A91" s="82">
        <v>921</v>
      </c>
      <c r="B91" s="31"/>
      <c r="C91" s="59" t="s">
        <v>22</v>
      </c>
      <c r="D91" s="23"/>
      <c r="E91" s="98">
        <f>IF(SUM(E92,E94,E96)&gt;0,SUM(E92,E94,E96),"")</f>
        <v>125000</v>
      </c>
      <c r="F91" s="98">
        <f>IF(SUM(F92,F94,F96)&gt;0,SUM(F92,F94,F96),"")</f>
        <v>125000</v>
      </c>
      <c r="G91" s="24">
        <f>IF(SUM(G92,G94,G96)&gt;0,SUM(G92,G94,G96),"")</f>
      </c>
    </row>
    <row r="92" spans="1:7" s="10" customFormat="1" ht="23.25" customHeight="1" thickBot="1">
      <c r="A92" s="172"/>
      <c r="B92" s="83" t="s">
        <v>100</v>
      </c>
      <c r="C92" s="175" t="s">
        <v>102</v>
      </c>
      <c r="D92" s="84"/>
      <c r="E92" s="99">
        <f>IF(SUM(E93:E93)&gt;0,SUM(E93:E93),"")</f>
        <v>90000</v>
      </c>
      <c r="F92" s="99">
        <f>IF(SUM(F93:F93)&gt;0,SUM(F93:F93),"")</f>
        <v>90000</v>
      </c>
      <c r="G92" s="178">
        <f>IF(SUM(G93:G93)&gt;0,SUM(G93:G93),"")</f>
      </c>
    </row>
    <row r="93" spans="1:7" s="10" customFormat="1" ht="16.5" customHeight="1">
      <c r="A93" s="172"/>
      <c r="B93" s="159"/>
      <c r="C93" s="61" t="s">
        <v>101</v>
      </c>
      <c r="D93" s="70">
        <v>6220</v>
      </c>
      <c r="E93" s="176">
        <v>90000</v>
      </c>
      <c r="F93" s="176">
        <v>90000</v>
      </c>
      <c r="G93" s="160"/>
    </row>
    <row r="94" spans="1:7" s="8" customFormat="1" ht="16.5" customHeight="1">
      <c r="A94" s="29"/>
      <c r="B94" s="41">
        <v>92116</v>
      </c>
      <c r="C94" s="56" t="s">
        <v>23</v>
      </c>
      <c r="D94" s="43"/>
      <c r="E94" s="99">
        <f>IF(SUM(E95:E95)&gt;0,SUM(E95:E95),"")</f>
        <v>10000</v>
      </c>
      <c r="F94" s="99">
        <f>IF(SUM(F95:F95)&gt;0,SUM(F95:F95),"")</f>
        <v>10000</v>
      </c>
      <c r="G94" s="130"/>
    </row>
    <row r="95" spans="1:7" s="71" customFormat="1" ht="12.75">
      <c r="A95" s="29"/>
      <c r="B95" s="57"/>
      <c r="C95" s="61" t="s">
        <v>81</v>
      </c>
      <c r="D95" s="70">
        <v>6220</v>
      </c>
      <c r="E95" s="106">
        <v>10000</v>
      </c>
      <c r="F95" s="106">
        <v>10000</v>
      </c>
      <c r="G95" s="152"/>
    </row>
    <row r="96" spans="1:7" s="8" customFormat="1" ht="16.5" customHeight="1">
      <c r="A96" s="29"/>
      <c r="B96" s="41">
        <v>92120</v>
      </c>
      <c r="C96" s="56" t="s">
        <v>1</v>
      </c>
      <c r="D96" s="43"/>
      <c r="E96" s="99">
        <f>IF(SUM(E97:E97)&gt;0,SUM(E97:E97),"")</f>
        <v>25000</v>
      </c>
      <c r="F96" s="99">
        <f>IF(SUM(F97:F97)&gt;0,SUM(F97:F97),"")</f>
        <v>25000</v>
      </c>
      <c r="G96" s="131"/>
    </row>
    <row r="97" spans="1:7" s="72" customFormat="1" ht="26.25" customHeight="1" thickBot="1">
      <c r="A97" s="32"/>
      <c r="B97" s="58"/>
      <c r="C97" s="27" t="s">
        <v>82</v>
      </c>
      <c r="D97" s="63">
        <v>6230</v>
      </c>
      <c r="E97" s="106">
        <v>25000</v>
      </c>
      <c r="F97" s="106">
        <v>25000</v>
      </c>
      <c r="G97" s="177"/>
    </row>
    <row r="98" spans="1:7" s="10" customFormat="1" ht="31.5" customHeight="1" thickBot="1">
      <c r="A98" s="82">
        <v>926</v>
      </c>
      <c r="B98" s="31"/>
      <c r="C98" s="59" t="s">
        <v>24</v>
      </c>
      <c r="D98" s="74"/>
      <c r="E98" s="98">
        <f>IF(SUM(E99)&gt;0,SUM(E99),"")</f>
        <v>794400</v>
      </c>
      <c r="F98" s="98">
        <f>IF(SUM(F99)&gt;0,SUM(F99),"")</f>
        <v>794400</v>
      </c>
      <c r="G98" s="24"/>
    </row>
    <row r="99" spans="1:7" s="8" customFormat="1" ht="18" customHeight="1">
      <c r="A99" s="29"/>
      <c r="B99" s="33">
        <v>92695</v>
      </c>
      <c r="C99" s="60" t="s">
        <v>6</v>
      </c>
      <c r="D99" s="26"/>
      <c r="E99" s="139">
        <f>IF(SUM(E100:E101)&gt;0,SUM(E100:E101),"")</f>
        <v>794400</v>
      </c>
      <c r="F99" s="139">
        <f>IF(SUM(F100:F101)&gt;0,SUM(F100:F101),"")</f>
        <v>794400</v>
      </c>
      <c r="G99" s="130"/>
    </row>
    <row r="100" spans="1:7" s="9" customFormat="1" ht="24" customHeight="1">
      <c r="A100" s="29"/>
      <c r="B100" s="30"/>
      <c r="C100" s="69" t="s">
        <v>83</v>
      </c>
      <c r="D100" s="34">
        <v>6050</v>
      </c>
      <c r="E100" s="106">
        <v>544400</v>
      </c>
      <c r="F100" s="106">
        <v>544400</v>
      </c>
      <c r="G100" s="145"/>
    </row>
    <row r="101" spans="1:7" s="9" customFormat="1" ht="19.5" customHeight="1" thickBot="1">
      <c r="A101" s="29"/>
      <c r="B101" s="30"/>
      <c r="C101" s="113" t="s">
        <v>84</v>
      </c>
      <c r="D101" s="44">
        <v>6050</v>
      </c>
      <c r="E101" s="144">
        <v>250000</v>
      </c>
      <c r="F101" s="144">
        <v>250000</v>
      </c>
      <c r="G101" s="153"/>
    </row>
    <row r="102" spans="1:7" s="11" customFormat="1" ht="32.25" customHeight="1" thickBot="1">
      <c r="A102" s="75"/>
      <c r="B102" s="76"/>
      <c r="C102" s="77" t="s">
        <v>2</v>
      </c>
      <c r="D102" s="78"/>
      <c r="E102" s="79">
        <f>IF(SUM(E10,E38,E41,E46,E53,E61,E68,E74,E79,E91,E98)&gt;0,SUM(E10,E38,E41,E46,E53,E61,E68,E74,E79,E91,E98),"")</f>
        <v>29983548</v>
      </c>
      <c r="F102" s="79">
        <v>30018287</v>
      </c>
      <c r="G102" s="79">
        <f>IF(SUM(G10,G38,G41,G46,G53,G61,G68,G74,G79,G91,G98)&gt;0,SUM(G10,G38,G41,G46,G53,G61,G68,G74,G79,G91,G98),"")</f>
        <v>34739</v>
      </c>
    </row>
    <row r="103" spans="1:4" ht="12.75">
      <c r="A103" s="80"/>
      <c r="B103" s="9"/>
      <c r="C103" s="9"/>
      <c r="D103" s="9"/>
    </row>
    <row r="104" spans="3:8" s="9" customFormat="1" ht="12.75">
      <c r="C104" s="10"/>
      <c r="D104" s="10"/>
      <c r="E104" s="137"/>
      <c r="F104" s="137" t="s">
        <v>106</v>
      </c>
      <c r="H104" s="137"/>
    </row>
    <row r="105" spans="1:8" ht="12.75">
      <c r="A105" s="9"/>
      <c r="C105" s="7"/>
      <c r="D105" s="7"/>
      <c r="E105" s="138"/>
      <c r="F105" s="138"/>
      <c r="H105" s="138"/>
    </row>
    <row r="106" spans="3:8" ht="12.75">
      <c r="C106" s="7"/>
      <c r="D106" s="7"/>
      <c r="E106" s="138"/>
      <c r="F106" s="138" t="s">
        <v>107</v>
      </c>
      <c r="H106" s="138"/>
    </row>
    <row r="107" spans="3:8" ht="12.75">
      <c r="C107" s="7"/>
      <c r="D107" s="7"/>
      <c r="E107" s="138"/>
      <c r="F107" s="138"/>
      <c r="H107" s="138"/>
    </row>
    <row r="121" ht="30" customHeight="1">
      <c r="C121" s="81"/>
    </row>
  </sheetData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EB</cp:lastModifiedBy>
  <cp:lastPrinted>2004-10-26T08:52:18Z</cp:lastPrinted>
  <dcterms:created xsi:type="dcterms:W3CDTF">2004-02-02T12:08:46Z</dcterms:created>
  <dcterms:modified xsi:type="dcterms:W3CDTF">2004-10-29T12:46:31Z</dcterms:modified>
  <cp:category/>
  <cp:version/>
  <cp:contentType/>
  <cp:contentStatus/>
</cp:coreProperties>
</file>