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<sst xmlns="http://schemas.openxmlformats.org/spreadsheetml/2006/main" count="117" uniqueCount="110">
  <si>
    <t>Lp.</t>
  </si>
  <si>
    <t>Środki własne budżetowe</t>
  </si>
  <si>
    <t>Dotacje z budżetu państwa</t>
  </si>
  <si>
    <t>Kredyty, pożyczki</t>
  </si>
  <si>
    <t>Inne</t>
  </si>
  <si>
    <t>w tym:</t>
  </si>
  <si>
    <t>Dział 600</t>
  </si>
  <si>
    <t>Rozdział 60004</t>
  </si>
  <si>
    <t>Rozdział 60016</t>
  </si>
  <si>
    <t>Dział 750</t>
  </si>
  <si>
    <t>Rozdział 75023</t>
  </si>
  <si>
    <t>Dział 900</t>
  </si>
  <si>
    <t>Rozdział 90001</t>
  </si>
  <si>
    <t>Rozdział 90015</t>
  </si>
  <si>
    <t>Dział 926</t>
  </si>
  <si>
    <t>Rozdział 92695</t>
  </si>
  <si>
    <t>OGÓŁEM INWESTYCJE</t>
  </si>
  <si>
    <t>Budowa punktów oświetleniowych</t>
  </si>
  <si>
    <t>Rozdział 60015</t>
  </si>
  <si>
    <t>2004     2006</t>
  </si>
  <si>
    <t>Dział 700</t>
  </si>
  <si>
    <t>Rozdział 70095</t>
  </si>
  <si>
    <t>Modernizacja ul.Mickiewicza</t>
  </si>
  <si>
    <t>UWAGI /w tym źródła finanso-wania/</t>
  </si>
  <si>
    <t>Rok rozpocz. zakończ.</t>
  </si>
  <si>
    <t>Uwaga :</t>
  </si>
  <si>
    <t>2005      2006</t>
  </si>
  <si>
    <t>Rozwój sektora MŚP – Modernizacja i rozbudowa ujęć wody- PHARE 2003</t>
  </si>
  <si>
    <t xml:space="preserve">Prezydenta  </t>
  </si>
  <si>
    <t xml:space="preserve">Miasta  Łomża </t>
  </si>
  <si>
    <t>2005-2006</t>
  </si>
  <si>
    <t>Modernizacja stadionu miejskiego -  etap I .</t>
  </si>
  <si>
    <t>kwoty  środków  Unii  Europejskiej  wynikające   z realizowanych</t>
  </si>
  <si>
    <t>programów strukuralnych   zostaną  zabezpieczone   kredytem   inwestycyjnym</t>
  </si>
  <si>
    <t>refundacji</t>
  </si>
  <si>
    <t xml:space="preserve">do  czasu    </t>
  </si>
  <si>
    <t>Rozdz. 70004</t>
  </si>
  <si>
    <t>Dział  921</t>
  </si>
  <si>
    <t>Rozdział  92108</t>
  </si>
  <si>
    <t>Rozdział  92120</t>
  </si>
  <si>
    <t>Dofinansowanie ochrony  i  konserwacji zabytków</t>
  </si>
  <si>
    <t>Projekt  Planu rzeczowo - finansowego zadań inwestycyjnych na 2006 rok</t>
  </si>
  <si>
    <t>Plan na 2006r.</t>
  </si>
  <si>
    <t>Wydatki poniesione do końca 2005r. /założenia/</t>
  </si>
  <si>
    <t>Wdrożenie  stystemu usług dla ludności</t>
  </si>
  <si>
    <t>wyposaże-        nie Ratusza</t>
  </si>
  <si>
    <t>Nazwa zadania inwestycyjnego        i jego lokalizacja</t>
  </si>
  <si>
    <t>2005               2006</t>
  </si>
  <si>
    <t>Rozbudowa                     i modernizacja miejskiego systemu transportowego Łomży i okolic-  Fundusze Strukturalne UE *</t>
  </si>
  <si>
    <t>Środki jednostek komunal-         nych</t>
  </si>
  <si>
    <t>do wykona-   nia 22 separa-         tory</t>
  </si>
  <si>
    <t xml:space="preserve">Modernizacja            i remont starej części Ratusza </t>
  </si>
  <si>
    <t>Budowa zespołu terenowych obiektów sportowo-rekreacyjnych na Os.Konstytucji          3 Maja</t>
  </si>
  <si>
    <t>2006           2008</t>
  </si>
  <si>
    <t>INTERREG IIIA</t>
  </si>
  <si>
    <t xml:space="preserve">1.Zakupy inwestycyjne na  potrzeby MPGK i M </t>
  </si>
  <si>
    <t>Dział 754</t>
  </si>
  <si>
    <t>Rozdział 75411</t>
  </si>
  <si>
    <t>2005          2006</t>
  </si>
  <si>
    <t>2006               2007</t>
  </si>
  <si>
    <r>
      <t>Modernizacja odwodnienia układu komunikacyjnego Miasta Łomży</t>
    </r>
  </si>
  <si>
    <t>Orientacyj-     na wartość - koszt zadania</t>
  </si>
  <si>
    <t>2004      2009</t>
  </si>
  <si>
    <r>
      <t>Modernizacja układu komunikacyjnego miasta Łomży w ciagu drogi powiatowej – ul. Poznańska – II etap - Fundusze Strukturalne UE</t>
    </r>
    <r>
      <rPr>
        <b/>
        <sz val="9"/>
        <rFont val="Arial CE"/>
        <family val="2"/>
      </rPr>
      <t>*</t>
    </r>
  </si>
  <si>
    <t>Budowa ul.Wesołowskiego</t>
  </si>
  <si>
    <t>Budowa ul.Cegielnianej</t>
  </si>
  <si>
    <t>Modernizacja ul.Rycerskiej</t>
  </si>
  <si>
    <t>Modernizacja Zaułka Cmentarnego</t>
  </si>
  <si>
    <t>Modernizacja Placu                 Jana Pawła II</t>
  </si>
  <si>
    <t>2004         2009</t>
  </si>
  <si>
    <t>Inwestycje zgłaszane do funduszy Unii Europejskiej /wykupy, dokumentacja/</t>
  </si>
  <si>
    <t>2005         2006</t>
  </si>
  <si>
    <t>2003    2009</t>
  </si>
  <si>
    <t>2004      2006</t>
  </si>
  <si>
    <t>2005    2006</t>
  </si>
  <si>
    <t>2004   2006</t>
  </si>
  <si>
    <t>Modernizacja bazy MPK</t>
  </si>
  <si>
    <t>2006         2008</t>
  </si>
  <si>
    <t>2005         2008</t>
  </si>
  <si>
    <t>Modernizacja ul.Bema i Prusa- etap I</t>
  </si>
  <si>
    <t>2006              2008</t>
  </si>
  <si>
    <t>Nadnarwiański ciąg komunikacyjny (ul.Nadnarwiańska i Grobla Jednaczewska)</t>
  </si>
  <si>
    <t xml:space="preserve">Monitoring miasta </t>
  </si>
  <si>
    <t>Zakupy dla Strefy Ograniczonego Postoju</t>
  </si>
  <si>
    <t>Rozdział 92118</t>
  </si>
  <si>
    <t>Dokumentacja na modernizację i adaptację budynku dla Muzeum Północno-Mazowieckiego</t>
  </si>
  <si>
    <t>Zakupy inwestycyjne dla Łomżyńskiej Orkiestry Kameralnej</t>
  </si>
  <si>
    <t>Przygotowanie inwestycji, w tym współfinansowa-       nych przez UE</t>
  </si>
  <si>
    <t>Modernizacja ul.Śniadeckiego</t>
  </si>
  <si>
    <t>2006             2007</t>
  </si>
  <si>
    <t>2005         2007</t>
  </si>
  <si>
    <t>2005    2008</t>
  </si>
  <si>
    <r>
      <t>1.Renowacja zabudowy centrum miasta Łomży-I etap - Fundusze Strukturalne UE</t>
    </r>
    <r>
      <rPr>
        <b/>
        <sz val="9"/>
        <rFont val="Arial CE"/>
        <family val="2"/>
      </rPr>
      <t>*</t>
    </r>
  </si>
  <si>
    <t xml:space="preserve">2.Budowa budynku komunalnego </t>
  </si>
  <si>
    <t>Dział 801</t>
  </si>
  <si>
    <t>Rozdział 80130</t>
  </si>
  <si>
    <t>1.Wsparcie na modernizację oferty edukacyjnej Zespołu Szkół Ekonomicznych i Ogólnokształcą-               cych nr 6 w Łomży</t>
  </si>
  <si>
    <t>3. Modernizacja i adaptacja budynku po Muzeum Północno-Mazowieckim</t>
  </si>
  <si>
    <r>
      <t xml:space="preserve">Budowa lokalnej infrastruktury drogowej w Łomży na osiedlu Kraska i innych–etap I- Fundusze Strukturalne UE </t>
    </r>
    <r>
      <rPr>
        <b/>
        <sz val="10"/>
        <rFont val="Arial CE"/>
        <family val="2"/>
      </rPr>
      <t>*</t>
    </r>
  </si>
  <si>
    <t>Dotacje bezzwrot-ne z UE                  (kredyt prefinanso-wy)</t>
  </si>
  <si>
    <t>Rozdział 75011</t>
  </si>
  <si>
    <t>Zakup kserokopiarki</t>
  </si>
  <si>
    <t>Budowa ul..Fabrycznej</t>
  </si>
  <si>
    <t>zadanie kontynuowa-     ne</t>
  </si>
  <si>
    <t>zadanie kontynuowa-    ne  (wydatki w 2004 r- 1641438 zł,     w 2005 r- 2098217 zł)</t>
  </si>
  <si>
    <t>zadanie kontynuowa-    ne</t>
  </si>
  <si>
    <t>Załącznik nr 10</t>
  </si>
  <si>
    <t>14.11.2005 r.</t>
  </si>
  <si>
    <r>
      <t xml:space="preserve"> </t>
    </r>
    <r>
      <rPr>
        <b/>
        <sz val="9"/>
        <rFont val="Arial CE"/>
        <family val="2"/>
      </rPr>
      <t xml:space="preserve">z  dnia     </t>
    </r>
  </si>
  <si>
    <t>do Zarządzenia nr 184/05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</si>
</sst>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_ ;[Red]\-#,##0\ "/>
    <numFmt numFmtId="168" formatCode="#,##0.000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color indexed="12"/>
      <name val="Arial CE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wrapText="1"/>
    </xf>
    <xf numFmtId="3" fontId="1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2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9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vertical="top"/>
    </xf>
    <xf numFmtId="0" fontId="4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3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Font="1" applyBorder="1" applyAlignment="1">
      <alignment horizontal="left" vertical="top"/>
    </xf>
    <xf numFmtId="16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9" xfId="0" applyFont="1" applyBorder="1" applyAlignment="1">
      <alignment vertical="top" wrapText="1"/>
    </xf>
    <xf numFmtId="0" fontId="0" fillId="0" borderId="9" xfId="0" applyFont="1" applyBorder="1" applyAlignment="1">
      <alignment horizontal="left" vertical="top"/>
    </xf>
    <xf numFmtId="3" fontId="0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11" fillId="0" borderId="1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1" xfId="0" applyNumberFormat="1" applyFont="1" applyBorder="1" applyAlignment="1">
      <alignment/>
    </xf>
    <xf numFmtId="3" fontId="0" fillId="0" borderId="9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4" fontId="1" fillId="0" borderId="1" xfId="18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25"/>
  <sheetViews>
    <sheetView tabSelected="1" zoomScale="75" zoomScaleNormal="75" zoomScaleSheetLayoutView="75" workbookViewId="0" topLeftCell="G1">
      <selection activeCell="N7" sqref="N7"/>
    </sheetView>
  </sheetViews>
  <sheetFormatPr defaultColWidth="9.00390625" defaultRowHeight="12.75"/>
  <cols>
    <col min="1" max="1" width="3.125" style="0" customWidth="1"/>
    <col min="2" max="2" width="18.00390625" style="0" customWidth="1"/>
    <col min="3" max="3" width="10.00390625" style="0" customWidth="1"/>
    <col min="4" max="4" width="13.25390625" style="0" customWidth="1"/>
    <col min="5" max="5" width="12.125" style="0" customWidth="1"/>
    <col min="6" max="6" width="13.125" style="0" customWidth="1"/>
    <col min="7" max="7" width="11.25390625" style="0" customWidth="1"/>
    <col min="8" max="8" width="11.875" style="0" customWidth="1"/>
    <col min="9" max="9" width="10.00390625" style="0" customWidth="1"/>
    <col min="10" max="10" width="12.25390625" style="0" customWidth="1"/>
    <col min="11" max="11" width="11.875" style="0" customWidth="1"/>
    <col min="12" max="12" width="10.00390625" style="0" customWidth="1"/>
    <col min="13" max="13" width="13.25390625" style="0" customWidth="1"/>
    <col min="14" max="14" width="13.75390625" style="0" customWidth="1"/>
    <col min="15" max="15" width="10.125" style="0" bestFit="1" customWidth="1"/>
  </cols>
  <sheetData>
    <row r="1" spans="1:13" ht="12.75">
      <c r="A1" s="16"/>
      <c r="B1" s="16"/>
      <c r="C1" s="16"/>
      <c r="D1" s="16"/>
      <c r="E1" s="16"/>
      <c r="F1" s="16"/>
      <c r="G1" s="16"/>
      <c r="H1" s="16"/>
      <c r="I1" s="16"/>
      <c r="J1" s="5" t="s">
        <v>106</v>
      </c>
      <c r="K1" s="76">
        <v>10</v>
      </c>
      <c r="L1" s="5"/>
      <c r="M1" s="16"/>
    </row>
    <row r="2" spans="1:13" ht="15.75">
      <c r="A2" s="79" t="s">
        <v>41</v>
      </c>
      <c r="B2" s="79"/>
      <c r="C2" s="79"/>
      <c r="D2" s="79"/>
      <c r="E2" s="79"/>
      <c r="F2" s="79"/>
      <c r="G2" s="79"/>
      <c r="H2" s="79"/>
      <c r="I2" s="4"/>
      <c r="J2" s="5" t="s">
        <v>109</v>
      </c>
      <c r="K2" s="76"/>
      <c r="L2" s="76"/>
      <c r="M2" s="16"/>
    </row>
    <row r="3" spans="1:13" ht="12" customHeight="1">
      <c r="A3" s="1"/>
      <c r="B3" s="1"/>
      <c r="C3" s="1"/>
      <c r="D3" s="1"/>
      <c r="E3" s="1"/>
      <c r="F3" s="1"/>
      <c r="G3" s="1"/>
      <c r="H3" s="1"/>
      <c r="I3" s="1"/>
      <c r="J3" s="77" t="s">
        <v>28</v>
      </c>
      <c r="K3" s="6" t="s">
        <v>29</v>
      </c>
      <c r="L3" s="6"/>
      <c r="M3" s="16"/>
    </row>
    <row r="4" spans="1:13" ht="12.75">
      <c r="A4" s="16"/>
      <c r="B4" s="16"/>
      <c r="C4" s="16"/>
      <c r="D4" s="16"/>
      <c r="E4" s="16"/>
      <c r="F4" s="16"/>
      <c r="G4" s="16"/>
      <c r="H4" s="16"/>
      <c r="I4" s="16"/>
      <c r="J4" s="5" t="s">
        <v>108</v>
      </c>
      <c r="K4" s="6" t="s">
        <v>107</v>
      </c>
      <c r="L4" s="5"/>
      <c r="M4" s="16"/>
    </row>
    <row r="5" spans="1:13" ht="12.75">
      <c r="A5" s="78" t="s">
        <v>0</v>
      </c>
      <c r="B5" s="80" t="s">
        <v>46</v>
      </c>
      <c r="C5" s="80" t="s">
        <v>24</v>
      </c>
      <c r="D5" s="80" t="s">
        <v>61</v>
      </c>
      <c r="E5" s="80" t="s">
        <v>43</v>
      </c>
      <c r="F5" s="81" t="s">
        <v>42</v>
      </c>
      <c r="G5" s="81" t="s">
        <v>5</v>
      </c>
      <c r="H5" s="81"/>
      <c r="I5" s="81"/>
      <c r="J5" s="81"/>
      <c r="K5" s="81"/>
      <c r="L5" s="81"/>
      <c r="M5" s="81"/>
    </row>
    <row r="6" spans="1:13" ht="76.5">
      <c r="A6" s="78"/>
      <c r="B6" s="81"/>
      <c r="C6" s="81"/>
      <c r="D6" s="81"/>
      <c r="E6" s="81"/>
      <c r="F6" s="81"/>
      <c r="G6" s="37" t="s">
        <v>1</v>
      </c>
      <c r="H6" s="3" t="s">
        <v>49</v>
      </c>
      <c r="I6" s="3" t="s">
        <v>2</v>
      </c>
      <c r="J6" s="3" t="s">
        <v>99</v>
      </c>
      <c r="K6" s="3" t="s">
        <v>3</v>
      </c>
      <c r="L6" s="3" t="s">
        <v>4</v>
      </c>
      <c r="M6" s="3" t="s">
        <v>23</v>
      </c>
    </row>
    <row r="7" spans="1:13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</row>
    <row r="8" spans="1:13" ht="12.75">
      <c r="A8" s="18"/>
      <c r="B8" s="23" t="s">
        <v>6</v>
      </c>
      <c r="C8" s="20"/>
      <c r="D8" s="8">
        <f aca="true" t="shared" si="0" ref="D8:L8">D9+D12+D16</f>
        <v>40503444.410000004</v>
      </c>
      <c r="E8" s="8">
        <f t="shared" si="0"/>
        <v>7865493.77</v>
      </c>
      <c r="F8" s="8">
        <f t="shared" si="0"/>
        <v>17472675.64</v>
      </c>
      <c r="G8" s="8">
        <f t="shared" si="0"/>
        <v>3193038</v>
      </c>
      <c r="H8" s="8">
        <f t="shared" si="0"/>
        <v>0</v>
      </c>
      <c r="I8" s="8">
        <f t="shared" si="0"/>
        <v>0</v>
      </c>
      <c r="J8" s="8">
        <f t="shared" si="0"/>
        <v>6822798.640000001</v>
      </c>
      <c r="K8" s="8">
        <f t="shared" si="0"/>
        <v>7456839</v>
      </c>
      <c r="L8" s="8">
        <f t="shared" si="0"/>
        <v>0</v>
      </c>
      <c r="M8" s="14"/>
    </row>
    <row r="9" spans="1:13" ht="12.75">
      <c r="A9" s="18"/>
      <c r="B9" s="23" t="s">
        <v>7</v>
      </c>
      <c r="C9" s="20"/>
      <c r="D9" s="8">
        <f aca="true" t="shared" si="1" ref="D9:L9">D10+D11</f>
        <v>9175290</v>
      </c>
      <c r="E9" s="8">
        <f t="shared" si="1"/>
        <v>1799988</v>
      </c>
      <c r="F9" s="8">
        <f t="shared" si="1"/>
        <v>3750672</v>
      </c>
      <c r="G9" s="8">
        <f t="shared" si="1"/>
        <v>250000</v>
      </c>
      <c r="H9" s="8">
        <f t="shared" si="1"/>
        <v>0</v>
      </c>
      <c r="I9" s="8">
        <f t="shared" si="1"/>
        <v>0</v>
      </c>
      <c r="J9" s="8">
        <f t="shared" si="1"/>
        <v>2699982</v>
      </c>
      <c r="K9" s="8">
        <f t="shared" si="1"/>
        <v>800690</v>
      </c>
      <c r="L9" s="8">
        <f t="shared" si="1"/>
        <v>0</v>
      </c>
      <c r="M9" s="14"/>
    </row>
    <row r="10" spans="1:13" ht="25.5">
      <c r="A10" s="18">
        <v>1</v>
      </c>
      <c r="B10" s="39" t="s">
        <v>76</v>
      </c>
      <c r="C10" s="20" t="s">
        <v>77</v>
      </c>
      <c r="D10" s="15">
        <v>3774630</v>
      </c>
      <c r="E10" s="15"/>
      <c r="F10" s="15">
        <f>G10+H10+I10+J10+K10+L10</f>
        <v>150000</v>
      </c>
      <c r="G10" s="15">
        <v>50000</v>
      </c>
      <c r="H10" s="15"/>
      <c r="I10" s="15"/>
      <c r="J10" s="15"/>
      <c r="K10" s="15">
        <v>100000</v>
      </c>
      <c r="L10" s="15"/>
      <c r="M10" s="14"/>
    </row>
    <row r="11" spans="1:13" ht="94.5" customHeight="1">
      <c r="A11" s="18">
        <v>2</v>
      </c>
      <c r="B11" s="38" t="s">
        <v>48</v>
      </c>
      <c r="C11" s="20" t="s">
        <v>71</v>
      </c>
      <c r="D11" s="15">
        <f>E11+F11</f>
        <v>5400660</v>
      </c>
      <c r="E11" s="15">
        <v>1799988</v>
      </c>
      <c r="F11" s="15">
        <f>G11+I11+J11+K11+L11</f>
        <v>3600672</v>
      </c>
      <c r="G11" s="15">
        <v>200000</v>
      </c>
      <c r="H11" s="8"/>
      <c r="I11" s="8"/>
      <c r="J11" s="15">
        <v>2699982</v>
      </c>
      <c r="K11" s="8">
        <v>700690</v>
      </c>
      <c r="L11" s="8"/>
      <c r="M11" s="38" t="s">
        <v>105</v>
      </c>
    </row>
    <row r="12" spans="1:13" ht="12.75">
      <c r="A12" s="18"/>
      <c r="B12" s="24" t="s">
        <v>18</v>
      </c>
      <c r="C12" s="20"/>
      <c r="D12" s="8">
        <f aca="true" t="shared" si="2" ref="D12:J12">SUM(D13:D15)</f>
        <v>13786816.42</v>
      </c>
      <c r="E12" s="8">
        <f t="shared" si="2"/>
        <v>1460250.77</v>
      </c>
      <c r="F12" s="8">
        <f t="shared" si="2"/>
        <v>6331717.65</v>
      </c>
      <c r="G12" s="8">
        <f t="shared" si="2"/>
        <v>1005503</v>
      </c>
      <c r="H12" s="8">
        <f t="shared" si="2"/>
        <v>0</v>
      </c>
      <c r="I12" s="8">
        <f t="shared" si="2"/>
        <v>0</v>
      </c>
      <c r="J12" s="8">
        <f t="shared" si="2"/>
        <v>3254204.65</v>
      </c>
      <c r="K12" s="8">
        <f>SUM(K13:K15)</f>
        <v>2072010</v>
      </c>
      <c r="L12" s="8">
        <f>SUM(L13:L15)</f>
        <v>0</v>
      </c>
      <c r="M12" s="14"/>
    </row>
    <row r="13" spans="1:37" s="9" customFormat="1" ht="79.5" customHeight="1">
      <c r="A13" s="18">
        <v>1</v>
      </c>
      <c r="B13" s="39" t="s">
        <v>70</v>
      </c>
      <c r="C13" s="40" t="s">
        <v>62</v>
      </c>
      <c r="D13" s="15">
        <v>3345000</v>
      </c>
      <c r="E13" s="15">
        <v>210000</v>
      </c>
      <c r="F13" s="15">
        <f>SUM(G13:L13)</f>
        <v>500000</v>
      </c>
      <c r="G13" s="15">
        <v>500000</v>
      </c>
      <c r="H13" s="15"/>
      <c r="I13" s="15"/>
      <c r="J13" s="15"/>
      <c r="K13" s="15"/>
      <c r="L13" s="15"/>
      <c r="M13" s="38" t="s">
        <v>105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9" customFormat="1" ht="79.5" customHeight="1">
      <c r="A14" s="18">
        <v>2</v>
      </c>
      <c r="B14" s="38" t="s">
        <v>81</v>
      </c>
      <c r="C14" s="40" t="s">
        <v>80</v>
      </c>
      <c r="D14" s="15">
        <v>3909848</v>
      </c>
      <c r="E14" s="15"/>
      <c r="F14" s="15">
        <f>G14+H14+I14+J14+K14+L14</f>
        <v>550000</v>
      </c>
      <c r="G14" s="15">
        <v>100000</v>
      </c>
      <c r="H14" s="15"/>
      <c r="I14" s="15"/>
      <c r="J14" s="15"/>
      <c r="K14" s="15">
        <v>450000</v>
      </c>
      <c r="L14" s="15"/>
      <c r="M14" s="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32" customFormat="1" ht="96" customHeight="1">
      <c r="A15" s="18">
        <v>3</v>
      </c>
      <c r="B15" s="19" t="s">
        <v>63</v>
      </c>
      <c r="C15" s="20" t="s">
        <v>26</v>
      </c>
      <c r="D15" s="15">
        <f>E15+F15</f>
        <v>6531968.42</v>
      </c>
      <c r="E15" s="15">
        <v>1250250.77</v>
      </c>
      <c r="F15" s="15">
        <f>G15+H15+I15+J15+K15+L15</f>
        <v>5281717.65</v>
      </c>
      <c r="G15" s="15">
        <v>405503</v>
      </c>
      <c r="H15" s="15"/>
      <c r="I15" s="15"/>
      <c r="J15" s="15">
        <v>3254204.65</v>
      </c>
      <c r="K15" s="15">
        <v>1622010</v>
      </c>
      <c r="L15" s="15"/>
      <c r="M15" s="38" t="s">
        <v>105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3" ht="12.75">
      <c r="A16" s="18"/>
      <c r="B16" s="23" t="s">
        <v>8</v>
      </c>
      <c r="C16" s="20"/>
      <c r="D16" s="8">
        <f>SUM(D17:D29)</f>
        <v>17541337.990000002</v>
      </c>
      <c r="E16" s="8">
        <f>SUM(E17:E29)</f>
        <v>4605255</v>
      </c>
      <c r="F16" s="8">
        <f>F17+F18+F19+F21+F20+F22+F23+F24+F25+F26+F27+F28+F29</f>
        <v>7390285.99</v>
      </c>
      <c r="G16" s="8">
        <f>G17+G18+G19+G20+G21+G22+G23+G24+G25+G26+G27+G28+G29</f>
        <v>1937535</v>
      </c>
      <c r="H16" s="8"/>
      <c r="I16" s="8"/>
      <c r="J16" s="8">
        <f>J17+J18+J19+J21+J20+J22+J23+J24+J25+J26+J27+J28+J29</f>
        <v>868611.99</v>
      </c>
      <c r="K16" s="8">
        <f>K17+K18+K19+K20+K21+K22+K23+K24+K25+K26+K27+K28+K29</f>
        <v>4584139</v>
      </c>
      <c r="L16" s="8"/>
      <c r="M16" s="14"/>
    </row>
    <row r="17" spans="1:37" s="9" customFormat="1" ht="54.75" customHeight="1">
      <c r="A17" s="36">
        <v>1</v>
      </c>
      <c r="B17" s="39" t="s">
        <v>87</v>
      </c>
      <c r="C17" s="20" t="s">
        <v>72</v>
      </c>
      <c r="D17" s="15">
        <v>3340000</v>
      </c>
      <c r="E17" s="15">
        <v>430393</v>
      </c>
      <c r="F17" s="15">
        <v>400000</v>
      </c>
      <c r="G17" s="15">
        <v>400000</v>
      </c>
      <c r="H17" s="15"/>
      <c r="I17" s="15"/>
      <c r="J17" s="15"/>
      <c r="K17" s="15"/>
      <c r="L17" s="15"/>
      <c r="M17" s="38" t="s">
        <v>105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9" customFormat="1" ht="25.5">
      <c r="A18" s="18">
        <v>2</v>
      </c>
      <c r="B18" s="39" t="s">
        <v>22</v>
      </c>
      <c r="C18" s="20" t="s">
        <v>47</v>
      </c>
      <c r="D18" s="15">
        <f>E18+F18</f>
        <v>755207</v>
      </c>
      <c r="E18" s="15">
        <v>435207</v>
      </c>
      <c r="F18" s="15">
        <f>G18+H18+I18+J18+K18+L18</f>
        <v>320000</v>
      </c>
      <c r="G18" s="15">
        <v>100000</v>
      </c>
      <c r="H18" s="15"/>
      <c r="I18" s="15"/>
      <c r="J18" s="15"/>
      <c r="K18" s="73">
        <v>220000</v>
      </c>
      <c r="L18" s="15"/>
      <c r="M18" s="3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16" customFormat="1" ht="25.5">
      <c r="A19" s="18">
        <v>3</v>
      </c>
      <c r="B19" s="39" t="s">
        <v>64</v>
      </c>
      <c r="C19" s="20">
        <v>2006</v>
      </c>
      <c r="D19" s="15">
        <v>360000</v>
      </c>
      <c r="E19" s="15"/>
      <c r="F19" s="15">
        <f>G19+H19+I19+J19+K19</f>
        <v>360000</v>
      </c>
      <c r="G19" s="15">
        <v>100000</v>
      </c>
      <c r="H19" s="15"/>
      <c r="I19" s="15"/>
      <c r="J19" s="15"/>
      <c r="K19" s="15">
        <v>260000</v>
      </c>
      <c r="L19" s="15"/>
      <c r="M19" s="3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16" customFormat="1" ht="25.5">
      <c r="A20" s="18">
        <v>4</v>
      </c>
      <c r="B20" s="39" t="s">
        <v>88</v>
      </c>
      <c r="C20" s="20">
        <v>2006</v>
      </c>
      <c r="D20" s="15">
        <v>384000</v>
      </c>
      <c r="E20" s="15"/>
      <c r="F20" s="15">
        <f aca="true" t="shared" si="3" ref="F20:F25">G20+H20+I20+J20+K20+L20</f>
        <v>384000</v>
      </c>
      <c r="G20" s="15">
        <v>100000</v>
      </c>
      <c r="H20" s="15"/>
      <c r="I20" s="15"/>
      <c r="J20" s="15"/>
      <c r="K20" s="15">
        <v>284000</v>
      </c>
      <c r="L20" s="15"/>
      <c r="M20" s="3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9" customFormat="1" ht="66" customHeight="1">
      <c r="A21" s="36">
        <v>5</v>
      </c>
      <c r="B21" s="20" t="s">
        <v>60</v>
      </c>
      <c r="C21" s="20" t="s">
        <v>59</v>
      </c>
      <c r="D21" s="15">
        <v>5133840</v>
      </c>
      <c r="E21" s="15"/>
      <c r="F21" s="15">
        <f t="shared" si="3"/>
        <v>2547650</v>
      </c>
      <c r="G21" s="15">
        <v>509530</v>
      </c>
      <c r="H21" s="15"/>
      <c r="I21" s="15"/>
      <c r="J21" s="15"/>
      <c r="K21" s="15">
        <v>2038120</v>
      </c>
      <c r="L21" s="15"/>
      <c r="M21" s="68" t="s">
        <v>50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16" customFormat="1" ht="92.25" customHeight="1">
      <c r="A22" s="18">
        <v>6</v>
      </c>
      <c r="B22" s="20" t="s">
        <v>98</v>
      </c>
      <c r="C22" s="20" t="s">
        <v>73</v>
      </c>
      <c r="D22" s="15">
        <f>E22+F22</f>
        <v>5198290.99</v>
      </c>
      <c r="E22" s="15">
        <v>3739655</v>
      </c>
      <c r="F22" s="15">
        <f t="shared" si="3"/>
        <v>1458635.99</v>
      </c>
      <c r="G22" s="15">
        <v>118005</v>
      </c>
      <c r="H22" s="15"/>
      <c r="I22" s="15"/>
      <c r="J22" s="15">
        <v>868611.99</v>
      </c>
      <c r="K22" s="14">
        <v>472019</v>
      </c>
      <c r="L22" s="15"/>
      <c r="M22" s="38" t="s">
        <v>104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9" customFormat="1" ht="39" customHeight="1">
      <c r="A23" s="18">
        <v>7</v>
      </c>
      <c r="B23" s="20" t="s">
        <v>79</v>
      </c>
      <c r="C23" s="20" t="s">
        <v>89</v>
      </c>
      <c r="D23" s="15">
        <v>950000</v>
      </c>
      <c r="E23" s="15"/>
      <c r="F23" s="15">
        <f t="shared" si="3"/>
        <v>500000</v>
      </c>
      <c r="G23" s="15">
        <v>100000</v>
      </c>
      <c r="H23" s="15"/>
      <c r="I23" s="15"/>
      <c r="J23" s="15"/>
      <c r="K23" s="74">
        <v>400000</v>
      </c>
      <c r="L23" s="15"/>
      <c r="M23" s="14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9" customFormat="1" ht="32.25" customHeight="1">
      <c r="A24" s="18">
        <v>8</v>
      </c>
      <c r="B24" s="20" t="s">
        <v>66</v>
      </c>
      <c r="C24" s="20">
        <v>2006</v>
      </c>
      <c r="D24" s="15">
        <v>290000</v>
      </c>
      <c r="E24" s="15"/>
      <c r="F24" s="15">
        <f t="shared" si="3"/>
        <v>290000</v>
      </c>
      <c r="G24" s="15">
        <v>100000</v>
      </c>
      <c r="H24" s="15"/>
      <c r="I24" s="15"/>
      <c r="J24" s="15"/>
      <c r="K24" s="14">
        <v>190000</v>
      </c>
      <c r="L24" s="15"/>
      <c r="M24" s="1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9" customFormat="1" ht="25.5">
      <c r="A25" s="18">
        <v>9</v>
      </c>
      <c r="B25" s="20" t="s">
        <v>65</v>
      </c>
      <c r="C25" s="20">
        <v>2006</v>
      </c>
      <c r="D25" s="15">
        <v>390000</v>
      </c>
      <c r="E25" s="15"/>
      <c r="F25" s="15">
        <f t="shared" si="3"/>
        <v>390000</v>
      </c>
      <c r="G25" s="15">
        <v>100000</v>
      </c>
      <c r="H25" s="15"/>
      <c r="I25" s="15"/>
      <c r="J25" s="15"/>
      <c r="K25" s="14">
        <v>290000</v>
      </c>
      <c r="L25" s="15"/>
      <c r="M25" s="14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58" customFormat="1" ht="38.25" customHeight="1">
      <c r="A26" s="18">
        <v>10</v>
      </c>
      <c r="B26" s="38" t="s">
        <v>67</v>
      </c>
      <c r="C26" s="60">
        <v>2006</v>
      </c>
      <c r="D26" s="61">
        <v>250000</v>
      </c>
      <c r="E26" s="62"/>
      <c r="F26" s="15">
        <f>G26+H26+I26+J26+K26+L26</f>
        <v>250000</v>
      </c>
      <c r="G26" s="15">
        <v>100000</v>
      </c>
      <c r="H26" s="14"/>
      <c r="I26" s="14"/>
      <c r="J26" s="14"/>
      <c r="K26" s="14">
        <v>150000</v>
      </c>
      <c r="L26" s="14"/>
      <c r="M26" s="14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59" customFormat="1" ht="38.25" customHeight="1">
      <c r="A27" s="53">
        <v>11</v>
      </c>
      <c r="B27" s="63" t="s">
        <v>68</v>
      </c>
      <c r="C27" s="64">
        <v>2006</v>
      </c>
      <c r="D27" s="65">
        <v>300000</v>
      </c>
      <c r="E27" s="66"/>
      <c r="F27" s="65">
        <f>G27+H27+I27+J27+K27+L27</f>
        <v>300000</v>
      </c>
      <c r="G27" s="65">
        <v>100000</v>
      </c>
      <c r="H27" s="67"/>
      <c r="I27" s="67"/>
      <c r="J27" s="67"/>
      <c r="K27" s="67">
        <v>200000</v>
      </c>
      <c r="L27" s="67"/>
      <c r="M27" s="6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59" customFormat="1" ht="38.25" customHeight="1">
      <c r="A28" s="53">
        <v>12</v>
      </c>
      <c r="B28" s="63" t="s">
        <v>83</v>
      </c>
      <c r="C28" s="64">
        <v>2006</v>
      </c>
      <c r="D28" s="65">
        <v>30000</v>
      </c>
      <c r="E28" s="66"/>
      <c r="F28" s="65">
        <v>30000</v>
      </c>
      <c r="G28" s="65">
        <v>30000</v>
      </c>
      <c r="H28" s="67"/>
      <c r="I28" s="67"/>
      <c r="J28" s="67"/>
      <c r="K28" s="67"/>
      <c r="L28" s="67"/>
      <c r="M28" s="67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59" customFormat="1" ht="38.25" customHeight="1">
      <c r="A29" s="53">
        <v>13</v>
      </c>
      <c r="B29" s="63" t="s">
        <v>102</v>
      </c>
      <c r="C29" s="75">
        <v>2006</v>
      </c>
      <c r="D29" s="65">
        <v>160000</v>
      </c>
      <c r="E29" s="65"/>
      <c r="F29" s="65">
        <v>160000</v>
      </c>
      <c r="G29" s="65">
        <v>80000</v>
      </c>
      <c r="H29" s="67"/>
      <c r="I29" s="67"/>
      <c r="J29" s="67"/>
      <c r="K29" s="67">
        <v>80000</v>
      </c>
      <c r="L29" s="67"/>
      <c r="M29" s="67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s="9" customFormat="1" ht="18.75" customHeight="1">
      <c r="A30" s="53"/>
      <c r="B30" s="54" t="s">
        <v>20</v>
      </c>
      <c r="C30" s="55"/>
      <c r="D30" s="56">
        <f>D31+D33</f>
        <v>16780761</v>
      </c>
      <c r="E30" s="56">
        <f>E31+E33</f>
        <v>3992432</v>
      </c>
      <c r="F30" s="56">
        <f>G30+H30+I30+J30+K30+L30</f>
        <v>6532126</v>
      </c>
      <c r="G30" s="56">
        <f>G33+G31</f>
        <v>934186</v>
      </c>
      <c r="H30" s="56">
        <f>H33</f>
        <v>594000</v>
      </c>
      <c r="I30" s="56">
        <f>I33</f>
        <v>380229</v>
      </c>
      <c r="J30" s="56">
        <f>J33</f>
        <v>2851722</v>
      </c>
      <c r="K30" s="56">
        <f>K33+K31</f>
        <v>1771989</v>
      </c>
      <c r="L30" s="56">
        <f>L31+L33</f>
        <v>0</v>
      </c>
      <c r="M30" s="57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s="9" customFormat="1" ht="18.75" customHeight="1">
      <c r="A31" s="18"/>
      <c r="B31" s="25" t="s">
        <v>36</v>
      </c>
      <c r="C31" s="20"/>
      <c r="D31" s="8">
        <f>D32</f>
        <v>4850000</v>
      </c>
      <c r="E31" s="8">
        <f>E32</f>
        <v>600000</v>
      </c>
      <c r="F31" s="8">
        <f>+F32</f>
        <v>250000</v>
      </c>
      <c r="G31" s="8">
        <f>+G32</f>
        <v>250000</v>
      </c>
      <c r="H31" s="8"/>
      <c r="I31" s="8"/>
      <c r="J31" s="8"/>
      <c r="K31" s="8">
        <f>K32</f>
        <v>0</v>
      </c>
      <c r="L31" s="8">
        <f>L32</f>
        <v>0</v>
      </c>
      <c r="M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s="9" customFormat="1" ht="40.5" customHeight="1">
      <c r="A32" s="18">
        <v>1</v>
      </c>
      <c r="B32" s="19" t="s">
        <v>55</v>
      </c>
      <c r="C32" s="20" t="s">
        <v>69</v>
      </c>
      <c r="D32" s="15">
        <v>4850000</v>
      </c>
      <c r="E32" s="15">
        <v>600000</v>
      </c>
      <c r="F32" s="15">
        <v>250000</v>
      </c>
      <c r="G32" s="15">
        <v>250000</v>
      </c>
      <c r="H32" s="8"/>
      <c r="I32" s="8"/>
      <c r="J32" s="8"/>
      <c r="K32" s="8"/>
      <c r="L32" s="8"/>
      <c r="M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9" customFormat="1" ht="22.5" customHeight="1">
      <c r="A33" s="18"/>
      <c r="B33" s="25" t="s">
        <v>21</v>
      </c>
      <c r="C33" s="26"/>
      <c r="D33" s="8">
        <f>D34+D35+D36</f>
        <v>11930761</v>
      </c>
      <c r="E33" s="8">
        <f>E34+E35+E36</f>
        <v>3392432</v>
      </c>
      <c r="F33" s="8">
        <f>G33+H33+I33+J33+K33+L33</f>
        <v>6282126</v>
      </c>
      <c r="G33" s="8">
        <f>G34+G35+G36</f>
        <v>684186</v>
      </c>
      <c r="H33" s="8">
        <f>H34+H35+H36</f>
        <v>594000</v>
      </c>
      <c r="I33" s="8">
        <f>I34+I35+I36</f>
        <v>380229</v>
      </c>
      <c r="J33" s="8">
        <f>J35+J34+J36</f>
        <v>2851722</v>
      </c>
      <c r="K33" s="8">
        <f>K34+K35+K36</f>
        <v>1771989</v>
      </c>
      <c r="L33" s="8">
        <f>L34+L35+L36</f>
        <v>0</v>
      </c>
      <c r="M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s="32" customFormat="1" ht="61.5" customHeight="1">
      <c r="A34" s="18">
        <v>1</v>
      </c>
      <c r="B34" s="19" t="s">
        <v>92</v>
      </c>
      <c r="C34" s="20" t="s">
        <v>26</v>
      </c>
      <c r="D34" s="41">
        <f>E34+F34</f>
        <v>6774558</v>
      </c>
      <c r="E34" s="41">
        <v>2392432</v>
      </c>
      <c r="F34" s="41">
        <f>G34+H34+I34+J34+K34+L34</f>
        <v>4382126</v>
      </c>
      <c r="G34" s="41">
        <v>144186</v>
      </c>
      <c r="H34" s="15">
        <v>594000</v>
      </c>
      <c r="I34" s="15">
        <v>380229</v>
      </c>
      <c r="J34" s="41">
        <v>2851722</v>
      </c>
      <c r="K34" s="15">
        <v>411989</v>
      </c>
      <c r="L34" s="15"/>
      <c r="M34" s="38" t="s">
        <v>103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s="9" customFormat="1" ht="26.25" customHeight="1">
      <c r="A35" s="18">
        <v>2</v>
      </c>
      <c r="B35" s="19" t="s">
        <v>93</v>
      </c>
      <c r="C35" s="20" t="s">
        <v>90</v>
      </c>
      <c r="D35" s="15">
        <v>4956203</v>
      </c>
      <c r="E35" s="15">
        <v>1000000</v>
      </c>
      <c r="F35" s="15">
        <f>G35+H35+I35+J35+K35+L35</f>
        <v>1700000</v>
      </c>
      <c r="G35" s="15">
        <v>340000</v>
      </c>
      <c r="H35" s="15"/>
      <c r="I35" s="15"/>
      <c r="J35" s="15"/>
      <c r="K35" s="14">
        <v>1360000</v>
      </c>
      <c r="L35" s="15"/>
      <c r="M35" s="14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s="9" customFormat="1" ht="50.25" customHeight="1">
      <c r="A36" s="18"/>
      <c r="B36" s="19" t="s">
        <v>97</v>
      </c>
      <c r="C36" s="20">
        <v>2006</v>
      </c>
      <c r="D36" s="15">
        <v>200000</v>
      </c>
      <c r="E36" s="15"/>
      <c r="F36" s="15">
        <v>200000</v>
      </c>
      <c r="G36" s="15">
        <v>200000</v>
      </c>
      <c r="H36" s="15"/>
      <c r="I36" s="15"/>
      <c r="J36" s="15"/>
      <c r="K36" s="14"/>
      <c r="L36" s="15"/>
      <c r="M36" s="14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13" ht="16.5" customHeight="1">
      <c r="A37" s="18"/>
      <c r="B37" s="23" t="s">
        <v>9</v>
      </c>
      <c r="C37" s="20"/>
      <c r="D37" s="8">
        <f>D38+D40</f>
        <v>4270983</v>
      </c>
      <c r="E37" s="8">
        <f>E40</f>
        <v>1625000</v>
      </c>
      <c r="F37" s="8">
        <f>F38+F40</f>
        <v>908523</v>
      </c>
      <c r="G37" s="8">
        <f>G38+G40</f>
        <v>508523</v>
      </c>
      <c r="H37" s="8">
        <f>H40</f>
        <v>0</v>
      </c>
      <c r="I37" s="8">
        <f>I40</f>
        <v>0</v>
      </c>
      <c r="J37" s="8">
        <f>J40</f>
        <v>0</v>
      </c>
      <c r="K37" s="8">
        <f>K38+K40</f>
        <v>400000</v>
      </c>
      <c r="L37" s="8">
        <f>L40</f>
        <v>0</v>
      </c>
      <c r="M37" s="14"/>
    </row>
    <row r="38" spans="1:13" ht="16.5" customHeight="1">
      <c r="A38" s="18"/>
      <c r="B38" s="23" t="s">
        <v>100</v>
      </c>
      <c r="C38" s="20"/>
      <c r="D38" s="8">
        <v>5000</v>
      </c>
      <c r="E38" s="8"/>
      <c r="F38" s="8">
        <v>5000</v>
      </c>
      <c r="G38" s="8">
        <v>5000</v>
      </c>
      <c r="H38" s="8"/>
      <c r="I38" s="8"/>
      <c r="J38" s="8"/>
      <c r="K38" s="8"/>
      <c r="L38" s="8"/>
      <c r="M38" s="14"/>
    </row>
    <row r="39" spans="1:13" ht="33.75" customHeight="1">
      <c r="A39" s="18">
        <v>1</v>
      </c>
      <c r="B39" s="17" t="s">
        <v>101</v>
      </c>
      <c r="C39" s="20">
        <v>2006</v>
      </c>
      <c r="D39" s="8">
        <v>5000</v>
      </c>
      <c r="E39" s="8"/>
      <c r="F39" s="8">
        <v>5000</v>
      </c>
      <c r="G39" s="8">
        <v>5000</v>
      </c>
      <c r="H39" s="8"/>
      <c r="I39" s="8"/>
      <c r="J39" s="8"/>
      <c r="K39" s="8"/>
      <c r="L39" s="8"/>
      <c r="M39" s="14"/>
    </row>
    <row r="40" spans="1:13" ht="18" customHeight="1">
      <c r="A40" s="18"/>
      <c r="B40" s="23" t="s">
        <v>10</v>
      </c>
      <c r="C40" s="20"/>
      <c r="D40" s="8">
        <f>D41+D42</f>
        <v>4265983</v>
      </c>
      <c r="E40" s="8">
        <f>E41+E42</f>
        <v>1625000</v>
      </c>
      <c r="F40" s="8">
        <f>F41+F42</f>
        <v>903523</v>
      </c>
      <c r="G40" s="8">
        <f>G41+G42</f>
        <v>503523</v>
      </c>
      <c r="H40" s="8">
        <f>H42</f>
        <v>0</v>
      </c>
      <c r="I40" s="8">
        <f>I42</f>
        <v>0</v>
      </c>
      <c r="J40" s="8">
        <f>J41+J42</f>
        <v>0</v>
      </c>
      <c r="K40" s="8">
        <f>K41+K42</f>
        <v>400000</v>
      </c>
      <c r="L40" s="8">
        <f>L41+L42</f>
        <v>0</v>
      </c>
      <c r="M40" s="14"/>
    </row>
    <row r="41" spans="1:13" ht="39.75" customHeight="1">
      <c r="A41" s="18">
        <v>1</v>
      </c>
      <c r="B41" s="38" t="s">
        <v>44</v>
      </c>
      <c r="C41" s="20" t="s">
        <v>30</v>
      </c>
      <c r="D41" s="15">
        <v>2490983</v>
      </c>
      <c r="E41" s="15">
        <v>350000</v>
      </c>
      <c r="F41" s="41">
        <f>G41+H41+I41+J41+K41+L41</f>
        <v>403523</v>
      </c>
      <c r="G41" s="15">
        <v>403523</v>
      </c>
      <c r="H41" s="15"/>
      <c r="I41" s="15"/>
      <c r="J41" s="15"/>
      <c r="K41" s="15"/>
      <c r="L41" s="15"/>
      <c r="M41" s="38" t="s">
        <v>103</v>
      </c>
    </row>
    <row r="42" spans="1:37" s="9" customFormat="1" ht="38.25">
      <c r="A42" s="18">
        <v>2</v>
      </c>
      <c r="B42" s="39" t="s">
        <v>51</v>
      </c>
      <c r="C42" s="20" t="s">
        <v>19</v>
      </c>
      <c r="D42" s="15">
        <f>E42+F42</f>
        <v>1775000</v>
      </c>
      <c r="E42" s="15">
        <v>1275000</v>
      </c>
      <c r="F42" s="41">
        <f>SUM(G42:L42)</f>
        <v>500000</v>
      </c>
      <c r="G42" s="15">
        <v>100000</v>
      </c>
      <c r="H42" s="15"/>
      <c r="I42" s="15"/>
      <c r="J42" s="15"/>
      <c r="K42" s="15">
        <v>400000</v>
      </c>
      <c r="L42" s="15"/>
      <c r="M42" s="70" t="s">
        <v>45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9" s="9" customFormat="1" ht="18.75" customHeight="1">
      <c r="A43" s="18"/>
      <c r="B43" s="17" t="s">
        <v>56</v>
      </c>
      <c r="C43" s="26"/>
      <c r="D43" s="8">
        <f aca="true" t="shared" si="4" ref="D43:L43">D44</f>
        <v>500000</v>
      </c>
      <c r="E43" s="8">
        <f t="shared" si="4"/>
        <v>100000</v>
      </c>
      <c r="F43" s="34">
        <f t="shared" si="4"/>
        <v>100000</v>
      </c>
      <c r="G43" s="8">
        <f t="shared" si="4"/>
        <v>100000</v>
      </c>
      <c r="H43" s="8">
        <f t="shared" si="4"/>
        <v>0</v>
      </c>
      <c r="I43" s="8">
        <f t="shared" si="4"/>
        <v>0</v>
      </c>
      <c r="J43" s="8">
        <f t="shared" si="4"/>
        <v>0</v>
      </c>
      <c r="K43" s="8">
        <f>K44</f>
        <v>0</v>
      </c>
      <c r="L43" s="8">
        <f t="shared" si="4"/>
        <v>0</v>
      </c>
      <c r="M43" s="35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 s="16"/>
      <c r="AM43" s="16"/>
    </row>
    <row r="44" spans="1:39" s="9" customFormat="1" ht="15.75" customHeight="1">
      <c r="A44" s="18"/>
      <c r="B44" s="17" t="s">
        <v>57</v>
      </c>
      <c r="C44" s="26"/>
      <c r="D44" s="8">
        <f aca="true" t="shared" si="5" ref="D44:L44">D45</f>
        <v>500000</v>
      </c>
      <c r="E44" s="8">
        <f t="shared" si="5"/>
        <v>100000</v>
      </c>
      <c r="F44" s="34">
        <f t="shared" si="5"/>
        <v>100000</v>
      </c>
      <c r="G44" s="8">
        <f t="shared" si="5"/>
        <v>100000</v>
      </c>
      <c r="H44" s="8">
        <f t="shared" si="5"/>
        <v>0</v>
      </c>
      <c r="I44" s="8">
        <f t="shared" si="5"/>
        <v>0</v>
      </c>
      <c r="J44" s="8">
        <f t="shared" si="5"/>
        <v>0</v>
      </c>
      <c r="K44" s="8">
        <f t="shared" si="5"/>
        <v>0</v>
      </c>
      <c r="L44" s="8">
        <f t="shared" si="5"/>
        <v>0</v>
      </c>
      <c r="M44" s="35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 s="16"/>
      <c r="AM44" s="16"/>
    </row>
    <row r="45" spans="1:39" s="9" customFormat="1" ht="31.5" customHeight="1">
      <c r="A45" s="18">
        <v>1</v>
      </c>
      <c r="B45" s="38" t="s">
        <v>82</v>
      </c>
      <c r="C45" s="20" t="s">
        <v>78</v>
      </c>
      <c r="D45" s="15">
        <v>500000</v>
      </c>
      <c r="E45" s="15">
        <v>100000</v>
      </c>
      <c r="F45" s="41">
        <v>100000</v>
      </c>
      <c r="G45" s="15">
        <v>100000</v>
      </c>
      <c r="H45" s="15"/>
      <c r="I45" s="15"/>
      <c r="J45" s="15"/>
      <c r="K45" s="15"/>
      <c r="L45" s="15"/>
      <c r="M45" s="42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 s="16"/>
      <c r="AM45" s="16"/>
    </row>
    <row r="46" spans="1:39" s="72" customFormat="1" ht="25.5" customHeight="1">
      <c r="A46" s="24"/>
      <c r="B46" s="71" t="s">
        <v>94</v>
      </c>
      <c r="C46" s="26"/>
      <c r="D46" s="8">
        <v>135698</v>
      </c>
      <c r="E46" s="8"/>
      <c r="F46" s="34">
        <v>52300</v>
      </c>
      <c r="G46" s="8">
        <v>52300</v>
      </c>
      <c r="H46" s="8"/>
      <c r="I46" s="8"/>
      <c r="J46" s="8"/>
      <c r="K46" s="8">
        <f>K47</f>
        <v>0</v>
      </c>
      <c r="L46" s="8"/>
      <c r="M46" s="35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 s="5"/>
      <c r="AM46" s="5"/>
    </row>
    <row r="47" spans="1:39" s="72" customFormat="1" ht="24.75" customHeight="1">
      <c r="A47" s="24"/>
      <c r="B47" s="71" t="s">
        <v>95</v>
      </c>
      <c r="C47" s="26"/>
      <c r="D47" s="8">
        <v>135698</v>
      </c>
      <c r="E47" s="8"/>
      <c r="F47" s="34">
        <v>52300</v>
      </c>
      <c r="G47" s="8">
        <v>52300</v>
      </c>
      <c r="H47" s="8"/>
      <c r="I47" s="8"/>
      <c r="J47" s="8"/>
      <c r="K47" s="8"/>
      <c r="L47" s="8"/>
      <c r="M47" s="35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 s="5"/>
      <c r="AM47" s="5"/>
    </row>
    <row r="48" spans="1:39" s="9" customFormat="1" ht="98.25" customHeight="1">
      <c r="A48" s="18"/>
      <c r="B48" s="38" t="s">
        <v>96</v>
      </c>
      <c r="C48" s="20">
        <v>2006</v>
      </c>
      <c r="D48" s="15">
        <v>135698</v>
      </c>
      <c r="E48" s="15"/>
      <c r="F48" s="41">
        <v>52300</v>
      </c>
      <c r="G48" s="15">
        <v>52300</v>
      </c>
      <c r="H48" s="15"/>
      <c r="I48" s="15"/>
      <c r="J48" s="15"/>
      <c r="K48" s="15"/>
      <c r="L48" s="15"/>
      <c r="M48" s="42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 s="16"/>
      <c r="AM48" s="16"/>
    </row>
    <row r="49" spans="1:13" ht="16.5" customHeight="1">
      <c r="A49" s="18">
        <v>1</v>
      </c>
      <c r="B49" s="23" t="s">
        <v>11</v>
      </c>
      <c r="C49" s="20"/>
      <c r="D49" s="8">
        <f>D50+D52</f>
        <v>22469000</v>
      </c>
      <c r="E49" s="8">
        <f aca="true" t="shared" si="6" ref="E49:J49">E50+E52</f>
        <v>4800000</v>
      </c>
      <c r="F49" s="8">
        <f t="shared" si="6"/>
        <v>16620000</v>
      </c>
      <c r="G49" s="8">
        <f t="shared" si="6"/>
        <v>100000</v>
      </c>
      <c r="H49" s="8">
        <f>H50+H52</f>
        <v>11610000</v>
      </c>
      <c r="I49" s="8">
        <f t="shared" si="6"/>
        <v>0</v>
      </c>
      <c r="J49" s="8">
        <f t="shared" si="6"/>
        <v>4910000</v>
      </c>
      <c r="K49" s="8">
        <f>K50+K52</f>
        <v>0</v>
      </c>
      <c r="L49" s="8"/>
      <c r="M49" s="14"/>
    </row>
    <row r="50" spans="1:13" ht="21" customHeight="1">
      <c r="A50" s="18"/>
      <c r="B50" s="23" t="s">
        <v>12</v>
      </c>
      <c r="C50" s="20"/>
      <c r="D50" s="8">
        <f>SUM(D51:D51)</f>
        <v>21887000</v>
      </c>
      <c r="E50" s="8">
        <f>SUM(E51:E51)</f>
        <v>4700000</v>
      </c>
      <c r="F50" s="8">
        <f>SUM(F51:F51)</f>
        <v>16520000</v>
      </c>
      <c r="G50" s="8">
        <f aca="true" t="shared" si="7" ref="G50:L50">G51</f>
        <v>0</v>
      </c>
      <c r="H50" s="8">
        <f>H51</f>
        <v>11610000</v>
      </c>
      <c r="I50" s="8">
        <f t="shared" si="7"/>
        <v>0</v>
      </c>
      <c r="J50" s="8">
        <f t="shared" si="7"/>
        <v>4910000</v>
      </c>
      <c r="K50" s="8">
        <f t="shared" si="7"/>
        <v>0</v>
      </c>
      <c r="L50" s="8">
        <f t="shared" si="7"/>
        <v>0</v>
      </c>
      <c r="M50" s="14"/>
    </row>
    <row r="51" spans="1:37" s="9" customFormat="1" ht="78.75" customHeight="1">
      <c r="A51" s="18">
        <v>1</v>
      </c>
      <c r="B51" s="39" t="s">
        <v>27</v>
      </c>
      <c r="C51" s="20" t="s">
        <v>74</v>
      </c>
      <c r="D51" s="15">
        <v>21887000</v>
      </c>
      <c r="E51" s="15">
        <v>4700000</v>
      </c>
      <c r="F51" s="15">
        <f>G51+H51+I51+J51+K51</f>
        <v>16520000</v>
      </c>
      <c r="G51" s="15">
        <v>0</v>
      </c>
      <c r="H51" s="15">
        <v>11610000</v>
      </c>
      <c r="I51" s="15"/>
      <c r="J51" s="15">
        <v>4910000</v>
      </c>
      <c r="K51" s="15"/>
      <c r="L51" s="15"/>
      <c r="M51" s="39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13" ht="12.75">
      <c r="A52" s="18"/>
      <c r="B52" s="23" t="s">
        <v>13</v>
      </c>
      <c r="C52" s="20"/>
      <c r="D52" s="8">
        <f>SUM(D53)</f>
        <v>582000</v>
      </c>
      <c r="E52" s="8">
        <f>SUM(E53)</f>
        <v>100000</v>
      </c>
      <c r="F52" s="8">
        <f>SUM(F53)</f>
        <v>100000</v>
      </c>
      <c r="G52" s="8">
        <v>100000</v>
      </c>
      <c r="H52" s="8">
        <f>H53</f>
        <v>0</v>
      </c>
      <c r="I52" s="8">
        <f>I53</f>
        <v>0</v>
      </c>
      <c r="J52" s="8">
        <f>J53</f>
        <v>0</v>
      </c>
      <c r="K52" s="8">
        <f>K53</f>
        <v>0</v>
      </c>
      <c r="L52" s="8">
        <f>L53</f>
        <v>0</v>
      </c>
      <c r="M52" s="14"/>
    </row>
    <row r="53" spans="1:37" s="9" customFormat="1" ht="44.25" customHeight="1">
      <c r="A53" s="18">
        <v>1</v>
      </c>
      <c r="B53" s="39" t="s">
        <v>17</v>
      </c>
      <c r="C53" s="20" t="s">
        <v>75</v>
      </c>
      <c r="D53" s="15">
        <v>582000</v>
      </c>
      <c r="E53" s="15">
        <v>100000</v>
      </c>
      <c r="F53" s="15">
        <f>SUM(G53:L53)</f>
        <v>100000</v>
      </c>
      <c r="G53" s="15">
        <v>100000</v>
      </c>
      <c r="H53" s="15"/>
      <c r="I53" s="15"/>
      <c r="J53" s="15"/>
      <c r="K53" s="15"/>
      <c r="L53" s="15"/>
      <c r="M53" s="38" t="s">
        <v>103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s="9" customFormat="1" ht="12.75">
      <c r="A54" s="18"/>
      <c r="B54" s="17" t="s">
        <v>37</v>
      </c>
      <c r="C54" s="26"/>
      <c r="D54" s="8">
        <f>D55+D57+D59</f>
        <v>455000</v>
      </c>
      <c r="E54" s="8">
        <f>E55+E57+E59</f>
        <v>160000</v>
      </c>
      <c r="F54" s="8">
        <f>F55+F57+F59</f>
        <v>295000</v>
      </c>
      <c r="G54" s="8">
        <f>G55+G57+G59</f>
        <v>295000</v>
      </c>
      <c r="H54" s="8">
        <f>H55+H57+H59</f>
        <v>0</v>
      </c>
      <c r="I54" s="15"/>
      <c r="J54" s="15"/>
      <c r="K54" s="15">
        <f>K55+K57+K59</f>
        <v>0</v>
      </c>
      <c r="L54" s="15">
        <f>L55+L57+L59</f>
        <v>0</v>
      </c>
      <c r="M54" s="1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s="72" customFormat="1" ht="12.75">
      <c r="A55" s="24"/>
      <c r="B55" s="17" t="s">
        <v>38</v>
      </c>
      <c r="C55" s="26"/>
      <c r="D55" s="8">
        <v>30000</v>
      </c>
      <c r="E55" s="8">
        <v>10000</v>
      </c>
      <c r="F55" s="8">
        <f>F56</f>
        <v>20000</v>
      </c>
      <c r="G55" s="8">
        <f>G56</f>
        <v>20000</v>
      </c>
      <c r="H55" s="8"/>
      <c r="I55" s="8"/>
      <c r="J55" s="8"/>
      <c r="K55" s="8">
        <f>K56</f>
        <v>0</v>
      </c>
      <c r="L55" s="8">
        <f>L56</f>
        <v>0</v>
      </c>
      <c r="M55" s="23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s="9" customFormat="1" ht="36" customHeight="1">
      <c r="A56" s="18">
        <v>1</v>
      </c>
      <c r="B56" s="43" t="s">
        <v>86</v>
      </c>
      <c r="C56" s="20">
        <v>2006</v>
      </c>
      <c r="D56" s="15">
        <v>30000</v>
      </c>
      <c r="E56" s="15">
        <v>10000</v>
      </c>
      <c r="F56" s="15">
        <v>20000</v>
      </c>
      <c r="G56" s="15">
        <v>20000</v>
      </c>
      <c r="H56" s="15"/>
      <c r="I56" s="15"/>
      <c r="J56" s="15"/>
      <c r="K56" s="15"/>
      <c r="L56" s="15"/>
      <c r="M56" s="14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s="72" customFormat="1" ht="16.5" customHeight="1">
      <c r="A57" s="24"/>
      <c r="B57" s="25" t="s">
        <v>84</v>
      </c>
      <c r="C57" s="26"/>
      <c r="D57" s="8">
        <v>100000</v>
      </c>
      <c r="E57" s="8"/>
      <c r="F57" s="8">
        <v>100000</v>
      </c>
      <c r="G57" s="8">
        <v>100000</v>
      </c>
      <c r="H57" s="8"/>
      <c r="I57" s="8"/>
      <c r="J57" s="8"/>
      <c r="K57" s="8"/>
      <c r="L57" s="8"/>
      <c r="M57" s="23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s="9" customFormat="1" ht="57" customHeight="1">
      <c r="A58" s="18">
        <v>1</v>
      </c>
      <c r="B58" s="43" t="s">
        <v>85</v>
      </c>
      <c r="C58" s="20">
        <v>2006</v>
      </c>
      <c r="D58" s="15">
        <v>100000</v>
      </c>
      <c r="E58" s="15"/>
      <c r="F58" s="15">
        <v>100000</v>
      </c>
      <c r="G58" s="15">
        <v>100000</v>
      </c>
      <c r="H58" s="15"/>
      <c r="I58" s="15"/>
      <c r="J58" s="15"/>
      <c r="K58" s="15"/>
      <c r="L58" s="15"/>
      <c r="M58" s="14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s="72" customFormat="1" ht="18" customHeight="1">
      <c r="A59" s="24"/>
      <c r="B59" s="71" t="s">
        <v>39</v>
      </c>
      <c r="C59" s="26"/>
      <c r="D59" s="8">
        <v>325000</v>
      </c>
      <c r="E59" s="8">
        <v>150000</v>
      </c>
      <c r="F59" s="8">
        <f>F60</f>
        <v>175000</v>
      </c>
      <c r="G59" s="8">
        <f>G60</f>
        <v>175000</v>
      </c>
      <c r="H59" s="8"/>
      <c r="I59" s="8"/>
      <c r="J59" s="8"/>
      <c r="K59" s="8">
        <f>K60</f>
        <v>0</v>
      </c>
      <c r="L59" s="8">
        <f>L60</f>
        <v>0</v>
      </c>
      <c r="M59" s="23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s="9" customFormat="1" ht="53.25" customHeight="1">
      <c r="A60" s="18">
        <v>1</v>
      </c>
      <c r="B60" s="39" t="s">
        <v>40</v>
      </c>
      <c r="C60" s="20" t="s">
        <v>58</v>
      </c>
      <c r="D60" s="15">
        <v>325000</v>
      </c>
      <c r="E60" s="15">
        <v>150000</v>
      </c>
      <c r="F60" s="15">
        <v>175000</v>
      </c>
      <c r="G60" s="15">
        <v>175000</v>
      </c>
      <c r="H60" s="15"/>
      <c r="I60" s="15"/>
      <c r="J60" s="15"/>
      <c r="K60" s="15"/>
      <c r="L60" s="15"/>
      <c r="M60" s="38" t="s">
        <v>103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13" ht="12.75">
      <c r="A61" s="18"/>
      <c r="B61" s="23" t="s">
        <v>14</v>
      </c>
      <c r="C61" s="20"/>
      <c r="D61" s="8">
        <f aca="true" t="shared" si="8" ref="D61:L61">D62</f>
        <v>25296528</v>
      </c>
      <c r="E61" s="8">
        <f t="shared" si="8"/>
        <v>115900</v>
      </c>
      <c r="F61" s="8">
        <f t="shared" si="8"/>
        <v>1350380</v>
      </c>
      <c r="G61" s="8">
        <f t="shared" si="8"/>
        <v>300000</v>
      </c>
      <c r="H61" s="8">
        <f t="shared" si="8"/>
        <v>0</v>
      </c>
      <c r="I61" s="8">
        <f t="shared" si="8"/>
        <v>0</v>
      </c>
      <c r="J61" s="8">
        <f t="shared" si="8"/>
        <v>476830</v>
      </c>
      <c r="K61" s="8">
        <f t="shared" si="8"/>
        <v>573550</v>
      </c>
      <c r="L61" s="8">
        <f t="shared" si="8"/>
        <v>0</v>
      </c>
      <c r="M61" s="14"/>
    </row>
    <row r="62" spans="1:51" s="9" customFormat="1" ht="12.75">
      <c r="A62" s="18"/>
      <c r="B62" s="23" t="s">
        <v>15</v>
      </c>
      <c r="C62" s="20"/>
      <c r="D62" s="8">
        <f>D63+D64</f>
        <v>25296528</v>
      </c>
      <c r="E62" s="8">
        <f>E63+E64</f>
        <v>115900</v>
      </c>
      <c r="F62" s="8">
        <f>F63+F64</f>
        <v>1350380</v>
      </c>
      <c r="G62" s="8">
        <f>G63+G64</f>
        <v>300000</v>
      </c>
      <c r="H62" s="8">
        <f>SUM(H63:H64)</f>
        <v>0</v>
      </c>
      <c r="I62" s="8">
        <f>SUM(I63:I64)</f>
        <v>0</v>
      </c>
      <c r="J62" s="8">
        <f>SUM(J63:J64)</f>
        <v>476830</v>
      </c>
      <c r="K62" s="8">
        <f>K63+K64</f>
        <v>573550</v>
      </c>
      <c r="L62" s="8">
        <f>L63+L64</f>
        <v>0</v>
      </c>
      <c r="M62" s="14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</row>
    <row r="63" spans="1:37" s="9" customFormat="1" ht="43.5" customHeight="1">
      <c r="A63" s="18">
        <v>1</v>
      </c>
      <c r="B63" s="33" t="s">
        <v>31</v>
      </c>
      <c r="C63" s="21" t="s">
        <v>91</v>
      </c>
      <c r="D63" s="22">
        <v>21057568</v>
      </c>
      <c r="E63" s="22">
        <v>115900</v>
      </c>
      <c r="F63" s="22">
        <f>G63+H63+I63+J63+K63+L63</f>
        <v>500000</v>
      </c>
      <c r="G63" s="22">
        <v>200000</v>
      </c>
      <c r="H63" s="22"/>
      <c r="I63" s="22"/>
      <c r="J63" s="22"/>
      <c r="K63" s="22">
        <v>300000</v>
      </c>
      <c r="L63" s="22"/>
      <c r="M63" s="44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13" ht="79.5" customHeight="1">
      <c r="A64" s="36">
        <v>2</v>
      </c>
      <c r="B64" s="38" t="s">
        <v>52</v>
      </c>
      <c r="C64" s="20" t="s">
        <v>53</v>
      </c>
      <c r="D64" s="15">
        <v>4238960</v>
      </c>
      <c r="E64" s="15"/>
      <c r="F64" s="15">
        <f>G64+H64+I64+J64+K64+L64</f>
        <v>850380</v>
      </c>
      <c r="G64" s="15">
        <v>100000</v>
      </c>
      <c r="H64" s="15"/>
      <c r="I64" s="15"/>
      <c r="J64" s="15">
        <v>476830</v>
      </c>
      <c r="K64" s="15">
        <v>273550</v>
      </c>
      <c r="L64" s="15"/>
      <c r="M64" s="68" t="s">
        <v>54</v>
      </c>
    </row>
    <row r="65" spans="1:37" s="69" customFormat="1" ht="33" customHeight="1">
      <c r="A65" s="18"/>
      <c r="B65" s="39" t="s">
        <v>16</v>
      </c>
      <c r="C65" s="20"/>
      <c r="D65" s="15"/>
      <c r="E65" s="15">
        <f>E61+E54+E49+E46+E43+E37+E8+E30</f>
        <v>18658825.77</v>
      </c>
      <c r="F65" s="15">
        <f>F61+F54+F49+F46+F43+F37+F30+F8</f>
        <v>43331004.64</v>
      </c>
      <c r="G65" s="15">
        <f>G61+G49+G54+G46+G43+G37+G8+G30</f>
        <v>5483047</v>
      </c>
      <c r="H65" s="15">
        <f>H61+H49+H54+H46+H43+H37+H8+H30</f>
        <v>12204000</v>
      </c>
      <c r="I65" s="15">
        <f>I61+I49+I54+I46+I43+I37+I8+I30</f>
        <v>380229</v>
      </c>
      <c r="J65" s="15">
        <f>J61+J49+J54+J46+J43+J37+J8+J30</f>
        <v>15061350.64</v>
      </c>
      <c r="K65" s="15">
        <f>K61+K54+K49+K46+K43+K37+K30+K8</f>
        <v>10202378</v>
      </c>
      <c r="L65" s="15">
        <f>L8+L30+L37+L43+L46+L49+L54+L61</f>
        <v>0</v>
      </c>
      <c r="M65" s="14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s="10" customFormat="1" ht="29.25" customHeight="1">
      <c r="A66" s="45"/>
      <c r="B66" s="27" t="s">
        <v>25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s="10" customFormat="1" ht="12.75">
      <c r="A67" s="46"/>
      <c r="B67" s="28" t="s">
        <v>32</v>
      </c>
      <c r="C67" s="47"/>
      <c r="D67" s="47"/>
      <c r="E67" s="47"/>
      <c r="F67" s="29" t="s">
        <v>33</v>
      </c>
      <c r="G67" s="47"/>
      <c r="H67" s="47"/>
      <c r="I67" s="47"/>
      <c r="J67" s="47"/>
      <c r="K67" s="47"/>
      <c r="L67" s="48"/>
      <c r="M67" s="45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13" ht="10.5" customHeight="1">
      <c r="A68" s="45"/>
      <c r="B68" s="30"/>
      <c r="C68" s="31" t="s">
        <v>35</v>
      </c>
      <c r="D68" s="31" t="s">
        <v>34</v>
      </c>
      <c r="E68" s="49"/>
      <c r="F68" s="50"/>
      <c r="G68" s="51"/>
      <c r="H68" s="51"/>
      <c r="I68" s="51"/>
      <c r="J68" s="51"/>
      <c r="K68" s="51"/>
      <c r="L68" s="52"/>
      <c r="M68" s="45"/>
    </row>
    <row r="69" spans="1:37" s="10" customFormat="1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6:37" s="10" customFormat="1" ht="12.75">
      <c r="F70" s="11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8:37" s="10" customFormat="1" ht="10.5" customHeight="1">
      <c r="H71" s="1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4:37" s="10" customFormat="1" ht="12.75"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4:37" s="10" customFormat="1" ht="12.75">
      <c r="D73" s="11"/>
      <c r="E73" s="11"/>
      <c r="F73" s="11"/>
      <c r="G73" s="11"/>
      <c r="H73" s="11"/>
      <c r="I73" s="11"/>
      <c r="J73" s="11"/>
      <c r="K73" s="11"/>
      <c r="L73" s="11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4:37" s="10" customFormat="1" ht="12.75"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4:37" s="10" customFormat="1" ht="12.75"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4:37" s="10" customFormat="1" ht="12.75"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4:37" s="10" customFormat="1" ht="12.75"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2:37" s="10" customFormat="1" ht="12.75">
      <c r="B78" s="7"/>
      <c r="D78" s="11"/>
      <c r="E78" s="11"/>
      <c r="F78" s="11"/>
      <c r="G78" s="11"/>
      <c r="H78" s="11"/>
      <c r="I78" s="11"/>
      <c r="J78" s="11"/>
      <c r="K78" s="11"/>
      <c r="L78" s="11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2:37" s="10" customFormat="1" ht="12.75">
      <c r="B79" s="7"/>
      <c r="D79" s="11"/>
      <c r="E79" s="11"/>
      <c r="F79" s="11"/>
      <c r="G79" s="11"/>
      <c r="H79" s="11"/>
      <c r="I79" s="11"/>
      <c r="J79" s="11"/>
      <c r="K79" s="11"/>
      <c r="L79" s="11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2:37" s="10" customFormat="1" ht="12.75" customHeight="1">
      <c r="B80" s="7"/>
      <c r="D80" s="11"/>
      <c r="E80" s="11"/>
      <c r="F80" s="11"/>
      <c r="G80" s="11"/>
      <c r="H80" s="11"/>
      <c r="I80" s="11"/>
      <c r="J80" s="11"/>
      <c r="K80" s="11"/>
      <c r="L80" s="11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2:37" s="10" customFormat="1" ht="12.75">
      <c r="B81" s="7"/>
      <c r="D81" s="11"/>
      <c r="E81" s="11"/>
      <c r="F81" s="11"/>
      <c r="G81" s="11"/>
      <c r="H81" s="11"/>
      <c r="I81" s="11"/>
      <c r="J81" s="11"/>
      <c r="K81" s="11"/>
      <c r="L81" s="1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2:37" s="10" customFormat="1" ht="12.75">
      <c r="B82" s="7"/>
      <c r="D82" s="11"/>
      <c r="E82" s="11"/>
      <c r="F82" s="11"/>
      <c r="G82" s="11"/>
      <c r="H82" s="11"/>
      <c r="I82" s="11"/>
      <c r="J82" s="11"/>
      <c r="K82" s="11"/>
      <c r="L82" s="11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2:37" s="10" customFormat="1" ht="13.5" customHeight="1">
      <c r="B83" s="7"/>
      <c r="D83" s="11"/>
      <c r="E83" s="11"/>
      <c r="F83" s="11"/>
      <c r="G83" s="11"/>
      <c r="H83" s="11"/>
      <c r="I83" s="11"/>
      <c r="J83" s="11"/>
      <c r="K83" s="11"/>
      <c r="L83" s="11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4:37" s="10" customFormat="1" ht="12" customHeight="1"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2:37" s="10" customFormat="1" ht="12" customHeight="1">
      <c r="B85" s="12"/>
      <c r="D85" s="13"/>
      <c r="E85" s="13"/>
      <c r="F85" s="13"/>
      <c r="G85" s="11"/>
      <c r="H85" s="11"/>
      <c r="I85" s="11"/>
      <c r="J85" s="11"/>
      <c r="K85" s="11"/>
      <c r="L85" s="11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4:37" s="10" customFormat="1" ht="12.75">
      <c r="D86" s="11"/>
      <c r="E86" s="11"/>
      <c r="F86" s="11"/>
      <c r="G86" s="11"/>
      <c r="H86" s="11"/>
      <c r="I86" s="11"/>
      <c r="J86" s="11"/>
      <c r="K86" s="11"/>
      <c r="L86" s="11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4:37" s="10" customFormat="1" ht="12.75">
      <c r="D87" s="11"/>
      <c r="E87" s="11"/>
      <c r="F87" s="11"/>
      <c r="G87" s="11"/>
      <c r="H87" s="11"/>
      <c r="I87" s="11"/>
      <c r="J87" s="11"/>
      <c r="K87" s="11"/>
      <c r="L87" s="11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4:37" s="10" customFormat="1" ht="12.75"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4:37" s="10" customFormat="1" ht="12.75"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4:37" s="10" customFormat="1" ht="12.75">
      <c r="D90" s="11"/>
      <c r="E90" s="11"/>
      <c r="F90" s="11"/>
      <c r="G90" s="11"/>
      <c r="H90" s="11"/>
      <c r="I90" s="11"/>
      <c r="J90" s="11"/>
      <c r="K90" s="11"/>
      <c r="L90" s="11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4:37" s="10" customFormat="1" ht="12.75">
      <c r="D91" s="11"/>
      <c r="E91" s="11"/>
      <c r="F91" s="11"/>
      <c r="G91" s="11"/>
      <c r="H91" s="11"/>
      <c r="I91" s="11"/>
      <c r="J91" s="11"/>
      <c r="K91" s="11"/>
      <c r="L91" s="1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4:37" s="10" customFormat="1" ht="12.75"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4:37" s="10" customFormat="1" ht="12.75"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4:37" s="10" customFormat="1" ht="12.75">
      <c r="D94" s="11"/>
      <c r="E94" s="11"/>
      <c r="F94" s="11"/>
      <c r="G94" s="11"/>
      <c r="H94" s="11"/>
      <c r="I94" s="11"/>
      <c r="J94" s="11"/>
      <c r="K94" s="11"/>
      <c r="L94" s="11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4:37" s="10" customFormat="1" ht="12.75"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4:37" s="10" customFormat="1" ht="12.75"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2:37" s="10" customFormat="1" ht="12.75">
      <c r="B97" s="7"/>
      <c r="D97" s="11"/>
      <c r="E97" s="11"/>
      <c r="F97" s="11"/>
      <c r="G97" s="11"/>
      <c r="H97" s="11"/>
      <c r="I97" s="11"/>
      <c r="J97" s="11"/>
      <c r="K97" s="11"/>
      <c r="L97" s="11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4:37" s="10" customFormat="1" ht="12.75"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4:37" s="10" customFormat="1" ht="12.75"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4:37" s="10" customFormat="1" ht="12.75"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4:37" s="10" customFormat="1" ht="12.75"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4:37" s="10" customFormat="1" ht="12.75"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4:37" s="10" customFormat="1" ht="12.75"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4:37" s="10" customFormat="1" ht="12.75"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4:37" s="10" customFormat="1" ht="12.75"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4:37" s="10" customFormat="1" ht="12.75"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4:37" s="10" customFormat="1" ht="12.75"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4:37" s="10" customFormat="1" ht="12.75"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4:37" s="10" customFormat="1" ht="12.75"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4:37" s="10" customFormat="1" ht="12.75"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4:37" s="10" customFormat="1" ht="12.75"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4:37" s="10" customFormat="1" ht="12.75"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4:37" s="10" customFormat="1" ht="12.75"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4:37" s="10" customFormat="1" ht="12.75"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4:37" s="10" customFormat="1" ht="12.75"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4:37" s="10" customFormat="1" ht="12.75"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4:37" s="10" customFormat="1" ht="12.75"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4:37" s="10" customFormat="1" ht="12.75"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4:37" s="10" customFormat="1" ht="12.75"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4:37" s="10" customFormat="1" ht="12.75"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4:37" s="10" customFormat="1" ht="12.75"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4:37" s="10" customFormat="1" ht="12.75"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2:37" s="10" customFormat="1" ht="12.75">
      <c r="B123" s="7"/>
      <c r="D123" s="11"/>
      <c r="E123" s="11"/>
      <c r="F123" s="11"/>
      <c r="G123" s="11"/>
      <c r="H123" s="11"/>
      <c r="I123" s="11"/>
      <c r="J123" s="11"/>
      <c r="K123" s="11"/>
      <c r="L123" s="11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4:37" s="10" customFormat="1" ht="12.75"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4:37" s="10" customFormat="1" ht="12.75"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2:37" s="10" customFormat="1" ht="12.75">
      <c r="B126" s="7"/>
      <c r="D126" s="11"/>
      <c r="E126" s="11"/>
      <c r="F126" s="11"/>
      <c r="G126" s="11"/>
      <c r="H126" s="11"/>
      <c r="I126" s="11"/>
      <c r="J126" s="11"/>
      <c r="K126" s="11"/>
      <c r="L126" s="11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2:37" s="10" customFormat="1" ht="12.75">
      <c r="B127" s="7"/>
      <c r="D127" s="11"/>
      <c r="E127" s="11"/>
      <c r="F127" s="11"/>
      <c r="G127" s="11"/>
      <c r="H127" s="11"/>
      <c r="I127" s="11"/>
      <c r="J127" s="11"/>
      <c r="K127" s="11"/>
      <c r="L127" s="11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4:37" s="10" customFormat="1" ht="12.75"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4:37" s="10" customFormat="1" ht="12.75"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2:37" s="10" customFormat="1" ht="12.75">
      <c r="B130" s="7"/>
      <c r="D130" s="11"/>
      <c r="E130" s="11"/>
      <c r="F130" s="11"/>
      <c r="G130" s="11"/>
      <c r="H130" s="11"/>
      <c r="I130" s="11"/>
      <c r="J130" s="11"/>
      <c r="K130" s="11"/>
      <c r="L130" s="11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2:37" s="10" customFormat="1" ht="12.75">
      <c r="B131" s="7"/>
      <c r="D131" s="11"/>
      <c r="E131" s="11"/>
      <c r="F131" s="11"/>
      <c r="G131" s="11"/>
      <c r="H131" s="11"/>
      <c r="I131" s="11"/>
      <c r="J131" s="11"/>
      <c r="K131" s="11"/>
      <c r="L131" s="1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2:37" s="10" customFormat="1" ht="67.5" customHeight="1">
      <c r="B132" s="7"/>
      <c r="D132" s="11"/>
      <c r="E132" s="11"/>
      <c r="F132" s="11"/>
      <c r="G132" s="11"/>
      <c r="H132" s="11"/>
      <c r="I132" s="11"/>
      <c r="J132" s="11"/>
      <c r="K132" s="11"/>
      <c r="L132" s="11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2:37" s="10" customFormat="1" ht="28.5" customHeight="1">
      <c r="B133" s="7"/>
      <c r="D133" s="11"/>
      <c r="E133" s="11"/>
      <c r="F133" s="11"/>
      <c r="G133" s="11"/>
      <c r="H133" s="11"/>
      <c r="I133" s="11"/>
      <c r="J133" s="11"/>
      <c r="K133" s="11"/>
      <c r="L133" s="11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4:37" s="10" customFormat="1" ht="52.5" customHeight="1"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2:37" s="10" customFormat="1" ht="39.75" customHeight="1">
      <c r="B135" s="7"/>
      <c r="D135" s="11"/>
      <c r="E135" s="11"/>
      <c r="F135" s="11"/>
      <c r="G135" s="11"/>
      <c r="H135" s="11"/>
      <c r="I135" s="11"/>
      <c r="J135" s="11"/>
      <c r="K135" s="11"/>
      <c r="L135" s="11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2:37" s="10" customFormat="1" ht="12.75">
      <c r="B136" s="7"/>
      <c r="D136" s="11"/>
      <c r="E136" s="11"/>
      <c r="F136" s="11"/>
      <c r="G136" s="11"/>
      <c r="H136" s="11"/>
      <c r="I136" s="11"/>
      <c r="J136" s="11"/>
      <c r="K136" s="11"/>
      <c r="L136" s="11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4:37" s="10" customFormat="1" ht="39.75" customHeight="1">
      <c r="D137" s="11"/>
      <c r="E137" s="11"/>
      <c r="F137" s="11"/>
      <c r="G137" s="11"/>
      <c r="H137" s="11"/>
      <c r="I137" s="11"/>
      <c r="J137" s="11"/>
      <c r="K137" s="11"/>
      <c r="L137" s="11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4:37" s="10" customFormat="1" ht="67.5" customHeight="1"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4:37" s="10" customFormat="1" ht="29.25" customHeight="1"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4:37" s="10" customFormat="1" ht="12.75"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2:37" s="10" customFormat="1" ht="12.75">
      <c r="B141" s="7"/>
      <c r="D141" s="11"/>
      <c r="E141" s="11"/>
      <c r="F141" s="11"/>
      <c r="G141" s="11"/>
      <c r="H141" s="11"/>
      <c r="I141" s="11"/>
      <c r="J141" s="11"/>
      <c r="K141" s="11"/>
      <c r="L141" s="1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4:37" s="10" customFormat="1" ht="12.75"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4:37" s="10" customFormat="1" ht="12.75" customHeight="1"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4:37" s="10" customFormat="1" ht="12.75"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4:37" s="10" customFormat="1" ht="12.75"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4:37" s="10" customFormat="1" ht="12.75"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4:37" s="10" customFormat="1" ht="12.75"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4:37" s="10" customFormat="1" ht="12.75"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4:37" s="10" customFormat="1" ht="12.75"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4:37" s="10" customFormat="1" ht="12.75"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4:37" s="10" customFormat="1" ht="12.75"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4:37" s="10" customFormat="1" ht="12.75"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4:37" s="10" customFormat="1" ht="12.75"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4:37" s="10" customFormat="1" ht="12.75"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4:37" s="10" customFormat="1" ht="12.75"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4:37" s="10" customFormat="1" ht="12.75"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4:37" s="10" customFormat="1" ht="12.75"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4:37" s="10" customFormat="1" ht="12.75"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4:37" s="10" customFormat="1" ht="12.75"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4:37" s="10" customFormat="1" ht="12.75"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4:37" s="10" customFormat="1" ht="12.75"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14:37" s="10" customFormat="1" ht="12.75"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4:37" s="10" customFormat="1" ht="12.75"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4:37" s="10" customFormat="1" ht="12.75"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</row>
    <row r="165" spans="14:37" s="10" customFormat="1" ht="12.75"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4:37" s="10" customFormat="1" ht="12.75"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4:37" s="10" customFormat="1" ht="12.75"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14:37" s="10" customFormat="1" ht="12.75"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pans="2:13" s="10" customFormat="1" ht="12.75"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s="10" customFormat="1" ht="12.75">
      <c r="A225"/>
      <c r="B225"/>
      <c r="C225"/>
      <c r="D225"/>
      <c r="E225"/>
      <c r="F225"/>
      <c r="G225"/>
      <c r="H225"/>
      <c r="I225"/>
      <c r="J225"/>
      <c r="K225"/>
      <c r="L225"/>
      <c r="M225"/>
    </row>
  </sheetData>
  <mergeCells count="8">
    <mergeCell ref="A5:A6"/>
    <mergeCell ref="A2:H2"/>
    <mergeCell ref="E5:E6"/>
    <mergeCell ref="D5:D6"/>
    <mergeCell ref="C5:C6"/>
    <mergeCell ref="B5:B6"/>
    <mergeCell ref="G5:M5"/>
    <mergeCell ref="F5:F6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 scale="92" r:id="rId1"/>
  <headerFooter alignWithMargins="0">
    <oddFooter>&amp;C&amp;P</oddFooter>
  </headerFooter>
  <colBreaks count="9" manualBreakCount="9">
    <brk id="14" max="65535" man="1"/>
    <brk id="210" max="210" man="1"/>
    <brk id="72" min="1" max="414" man="1"/>
    <brk id="230" min="1" max="306" man="1"/>
    <brk id="279" min="1" max="243" man="1"/>
    <brk id="260" min="1" max="246" man="1"/>
    <brk id="207" min="1" max="253" man="1"/>
    <brk id="237" min="1" max="223" man="1"/>
    <brk id="210" max="3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WRG</dc:creator>
  <cp:keywords/>
  <dc:description/>
  <cp:lastModifiedBy>ELA-B</cp:lastModifiedBy>
  <cp:lastPrinted>2005-11-10T13:03:02Z</cp:lastPrinted>
  <dcterms:created xsi:type="dcterms:W3CDTF">2004-08-20T10:37:59Z</dcterms:created>
  <dcterms:modified xsi:type="dcterms:W3CDTF">2005-11-12T09:01:35Z</dcterms:modified>
  <cp:category/>
  <cp:version/>
  <cp:contentType/>
  <cp:contentStatus/>
</cp:coreProperties>
</file>