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ubwencja 2006" sheetId="1" r:id="rId1"/>
  </sheets>
  <definedNames>
    <definedName name="_xlnm.Print_Area" localSheetId="0">'subwencja 2006'!$A$1:$M$74</definedName>
  </definedNames>
  <calcPr fullCalcOnLoad="1"/>
</workbook>
</file>

<file path=xl/sharedStrings.xml><?xml version="1.0" encoding="utf-8"?>
<sst xmlns="http://schemas.openxmlformats.org/spreadsheetml/2006/main" count="77" uniqueCount="55">
  <si>
    <t xml:space="preserve">Załącznik Nr </t>
  </si>
  <si>
    <t>do Zarządzenia Nr .........</t>
  </si>
  <si>
    <t>Prezydenta Miasta Łomży</t>
  </si>
  <si>
    <t>PLANOWANA DOTACJA Z BUDŻETU MIASTA NA 2006 R  I ŹRÓDŁA  FINANSOWANIA</t>
  </si>
  <si>
    <t>z dnia 14 listopada 2005r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</si>
  <si>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</si>
  <si>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</si>
  <si>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</si>
  <si>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</si>
  <si>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</si>
  <si>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inne podmioty</t>
  </si>
  <si>
    <t>Ogółem</t>
  </si>
  <si>
    <t>Źródła finansowania</t>
  </si>
  <si>
    <t>Przewidywane zobowiązania 2005</t>
  </si>
  <si>
    <t>Subwencja oświatowa</t>
  </si>
  <si>
    <t>Dochody      gminy,           powiatu</t>
  </si>
  <si>
    <t>Dotacje</t>
  </si>
  <si>
    <t>L.ucz.</t>
  </si>
  <si>
    <t>dotacja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</si>
  <si>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</si>
  <si>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</si>
  <si>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</si>
  <si>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</si>
  <si>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</si>
  <si>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</si>
  <si>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Gimnazja</t>
  </si>
  <si>
    <t>Doskonalenie i dokształcanie nauczycieli</t>
  </si>
  <si>
    <t>Pozostała działalność           w tym:</t>
  </si>
  <si>
    <t>a)FŚS emer. i ren. N-li</t>
  </si>
  <si>
    <t>b)odsetki od kredytów</t>
  </si>
  <si>
    <t>c) .................................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</si>
  <si>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</si>
  <si>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</si>
  <si>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</si>
  <si>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</si>
  <si>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</si>
  <si>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</si>
  <si>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</si>
  <si>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</si>
  <si>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</si>
  <si>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REZERWA GMINNA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</si>
  <si>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</si>
  <si>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</si>
  <si>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</si>
  <si>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</si>
  <si>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</si>
  <si>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</si>
  <si>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</si>
  <si>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</si>
  <si>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</si>
  <si>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Poradnie Psychologiczo Pedag.</t>
  </si>
  <si>
    <t>Internaty i bursy szkolne</t>
  </si>
  <si>
    <t>RAZEM ZADANIA POWIATU</t>
  </si>
  <si>
    <t>REZERWA POWIATOWA</t>
  </si>
  <si>
    <t>RAZEM OŚWIATA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</si>
</sst>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</numFmts>
  <fonts count="1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3" fontId="4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4" fillId="0" borderId="33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3" fontId="9" fillId="0" borderId="43" xfId="0" applyNumberFormat="1" applyFont="1" applyFill="1" applyBorder="1" applyAlignment="1">
      <alignment horizontal="center" wrapText="1"/>
    </xf>
    <xf numFmtId="3" fontId="5" fillId="0" borderId="43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 horizontal="center" wrapText="1"/>
    </xf>
    <xf numFmtId="3" fontId="9" fillId="0" borderId="27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wrapText="1"/>
    </xf>
    <xf numFmtId="0" fontId="9" fillId="0" borderId="35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9" fillId="0" borderId="44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3" fontId="13" fillId="0" borderId="51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zoomScaleNormal="50" workbookViewId="0" topLeftCell="A1">
      <selection activeCell="N7" sqref="N7"/>
    </sheetView>
  </sheetViews>
  <sheetFormatPr defaultColWidth="9.00390625" defaultRowHeight="12.75"/>
  <cols>
    <col min="1" max="1" width="4.625" style="1" customWidth="1"/>
    <col min="2" max="2" width="10.00390625" style="1" customWidth="1"/>
    <col min="3" max="3" width="22.375" style="1" customWidth="1"/>
    <col min="4" max="4" width="11.75390625" style="1" customWidth="1"/>
    <col min="5" max="5" width="17.75390625" style="1" customWidth="1"/>
    <col min="6" max="6" width="12.625" style="1" customWidth="1"/>
    <col min="7" max="7" width="18.25390625" style="1" customWidth="1"/>
    <col min="8" max="8" width="11.25390625" style="1" customWidth="1"/>
    <col min="9" max="9" width="18.25390625" style="1" customWidth="1"/>
    <col min="10" max="10" width="18.125" style="1" customWidth="1"/>
    <col min="11" max="11" width="17.625" style="1" customWidth="1"/>
    <col min="12" max="12" width="17.25390625" style="1" customWidth="1"/>
    <col min="13" max="13" width="20.375" style="1" customWidth="1"/>
    <col min="14" max="16384" width="9.125" style="1" customWidth="1"/>
  </cols>
  <sheetData>
    <row r="1" ht="12.75">
      <c r="L1" s="1" t="s">
        <v>0</v>
      </c>
    </row>
    <row r="2" ht="12.75">
      <c r="L2" s="1" t="s">
        <v>1</v>
      </c>
    </row>
    <row r="3" ht="12.75">
      <c r="L3" s="1" t="s">
        <v>2</v>
      </c>
    </row>
    <row r="4" spans="1:12" ht="21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4</v>
      </c>
    </row>
    <row r="5" spans="1:13" ht="15.7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5"/>
    </row>
    <row r="6" spans="10:12" ht="13.5" thickBot="1">
      <c r="J6" s="6"/>
      <c r="K6" s="6"/>
      <c r="L6" s="6"/>
    </row>
    <row r="7" spans="1:13" ht="15.75" customHeight="1">
      <c r="A7" s="7" t="s">
        <v>6</v>
      </c>
      <c r="B7" s="8" t="s">
        <v>7</v>
      </c>
      <c r="C7" s="9" t="s">
        <v>8</v>
      </c>
      <c r="D7" s="10" t="s">
        <v>9</v>
      </c>
      <c r="E7" s="11"/>
      <c r="F7" s="10" t="s">
        <v>10</v>
      </c>
      <c r="G7" s="11"/>
      <c r="H7" s="10" t="s">
        <v>11</v>
      </c>
      <c r="I7" s="11"/>
      <c r="J7" s="12" t="s">
        <v>12</v>
      </c>
      <c r="K7" s="13"/>
      <c r="L7" s="14"/>
      <c r="M7" s="9" t="s">
        <v>13</v>
      </c>
    </row>
    <row r="8" spans="1:13" ht="16.5" customHeight="1">
      <c r="A8" s="15"/>
      <c r="B8" s="16"/>
      <c r="C8" s="17"/>
      <c r="D8" s="18"/>
      <c r="E8" s="19"/>
      <c r="F8" s="18"/>
      <c r="G8" s="19"/>
      <c r="H8" s="18"/>
      <c r="I8" s="19"/>
      <c r="J8" s="20" t="s">
        <v>14</v>
      </c>
      <c r="K8" s="21" t="s">
        <v>15</v>
      </c>
      <c r="L8" s="21" t="s">
        <v>16</v>
      </c>
      <c r="M8" s="17"/>
    </row>
    <row r="9" spans="1:13" ht="30" customHeight="1" thickBot="1">
      <c r="A9" s="22"/>
      <c r="B9" s="23"/>
      <c r="C9" s="24"/>
      <c r="D9" s="25" t="s">
        <v>17</v>
      </c>
      <c r="E9" s="26" t="s">
        <v>18</v>
      </c>
      <c r="F9" s="25" t="s">
        <v>17</v>
      </c>
      <c r="G9" s="26" t="s">
        <v>18</v>
      </c>
      <c r="H9" s="25" t="s">
        <v>17</v>
      </c>
      <c r="I9" s="26" t="s">
        <v>18</v>
      </c>
      <c r="J9" s="23"/>
      <c r="K9" s="27"/>
      <c r="L9" s="27"/>
      <c r="M9" s="24"/>
    </row>
    <row r="10" spans="1:13" s="33" customFormat="1" ht="16.5" thickBo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1">
        <v>11</v>
      </c>
      <c r="L10" s="30">
        <v>12</v>
      </c>
      <c r="M10" s="32">
        <v>13</v>
      </c>
    </row>
    <row r="11" spans="1:13" ht="12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20.25">
      <c r="A12" s="37" t="s">
        <v>19</v>
      </c>
      <c r="B12" s="38" t="s">
        <v>20</v>
      </c>
      <c r="C12" s="38"/>
      <c r="D12" s="38"/>
      <c r="E12" s="39"/>
      <c r="F12" s="35"/>
      <c r="G12" s="35"/>
      <c r="H12" s="35"/>
      <c r="I12" s="35"/>
      <c r="J12" s="40">
        <v>25617745</v>
      </c>
      <c r="K12" s="41"/>
      <c r="L12" s="35"/>
      <c r="M12" s="36"/>
    </row>
    <row r="13" spans="1:13" ht="12.75">
      <c r="A13" s="34"/>
      <c r="B13" s="35"/>
      <c r="C13" s="35"/>
      <c r="D13" s="35"/>
      <c r="E13" s="35"/>
      <c r="F13" s="35"/>
      <c r="G13" s="35"/>
      <c r="H13" s="35"/>
      <c r="I13" s="35"/>
      <c r="J13" s="41"/>
      <c r="K13" s="35"/>
      <c r="L13" s="35"/>
      <c r="M13" s="36"/>
    </row>
    <row r="14" spans="1:13" ht="15">
      <c r="A14" s="42" t="s">
        <v>21</v>
      </c>
      <c r="B14" s="43" t="s">
        <v>22</v>
      </c>
      <c r="C14" s="35"/>
      <c r="D14" s="35"/>
      <c r="E14" s="35"/>
      <c r="F14" s="35"/>
      <c r="G14" s="35"/>
      <c r="H14" s="35"/>
      <c r="I14" s="41"/>
      <c r="J14" s="41"/>
      <c r="K14" s="35"/>
      <c r="L14" s="35"/>
      <c r="M14" s="36"/>
    </row>
    <row r="15" spans="1:13" ht="12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7" customHeight="1">
      <c r="A16" s="44">
        <v>1</v>
      </c>
      <c r="B16" s="45">
        <v>80101</v>
      </c>
      <c r="C16" s="46" t="s">
        <v>23</v>
      </c>
      <c r="D16" s="47">
        <v>4516</v>
      </c>
      <c r="E16" s="48">
        <v>16585380</v>
      </c>
      <c r="F16" s="49"/>
      <c r="G16" s="48"/>
      <c r="H16" s="49">
        <f aca="true" t="shared" si="0" ref="H16:I18">D16+F16</f>
        <v>4516</v>
      </c>
      <c r="I16" s="48">
        <f t="shared" si="0"/>
        <v>16585380</v>
      </c>
      <c r="J16" s="48">
        <v>14949736</v>
      </c>
      <c r="K16" s="50">
        <v>1635644</v>
      </c>
      <c r="L16" s="48"/>
      <c r="M16" s="51"/>
    </row>
    <row r="17" spans="1:13" ht="30" customHeight="1">
      <c r="A17" s="44">
        <v>2</v>
      </c>
      <c r="B17" s="45">
        <v>80104</v>
      </c>
      <c r="C17" s="46" t="s">
        <v>24</v>
      </c>
      <c r="D17" s="47">
        <v>1090</v>
      </c>
      <c r="E17" s="52">
        <v>4812873</v>
      </c>
      <c r="F17" s="49">
        <v>437</v>
      </c>
      <c r="G17" s="52">
        <v>1225086</v>
      </c>
      <c r="H17" s="49">
        <f t="shared" si="0"/>
        <v>1527</v>
      </c>
      <c r="I17" s="48">
        <f t="shared" si="0"/>
        <v>6037959</v>
      </c>
      <c r="J17" s="48"/>
      <c r="K17" s="48">
        <v>6037959</v>
      </c>
      <c r="L17" s="48"/>
      <c r="M17" s="51"/>
    </row>
    <row r="18" spans="1:13" ht="27" customHeight="1">
      <c r="A18" s="44">
        <v>3</v>
      </c>
      <c r="B18" s="45">
        <v>80110</v>
      </c>
      <c r="C18" s="46" t="s">
        <v>25</v>
      </c>
      <c r="D18" s="47">
        <v>2648</v>
      </c>
      <c r="E18" s="48">
        <v>10541002</v>
      </c>
      <c r="F18" s="49">
        <v>373</v>
      </c>
      <c r="G18" s="48">
        <v>1048822</v>
      </c>
      <c r="H18" s="49">
        <f t="shared" si="0"/>
        <v>3021</v>
      </c>
      <c r="I18" s="48">
        <f>E18+G18</f>
        <v>11589824</v>
      </c>
      <c r="J18" s="48">
        <v>10157913</v>
      </c>
      <c r="K18" s="50">
        <v>1431911</v>
      </c>
      <c r="L18" s="48"/>
      <c r="M18" s="51"/>
    </row>
    <row r="19" spans="1:13" ht="48.75" customHeight="1">
      <c r="A19" s="44">
        <v>4</v>
      </c>
      <c r="B19" s="53">
        <v>80146</v>
      </c>
      <c r="C19" s="54" t="s">
        <v>26</v>
      </c>
      <c r="D19" s="55"/>
      <c r="E19" s="48">
        <v>179429</v>
      </c>
      <c r="F19" s="49"/>
      <c r="G19" s="48"/>
      <c r="H19" s="49"/>
      <c r="I19" s="48">
        <f>E19+G19</f>
        <v>179429</v>
      </c>
      <c r="J19" s="48">
        <v>179429</v>
      </c>
      <c r="K19" s="50"/>
      <c r="L19" s="48"/>
      <c r="M19" s="51"/>
    </row>
    <row r="20" spans="1:13" ht="30" customHeight="1">
      <c r="A20" s="56"/>
      <c r="B20" s="57"/>
      <c r="C20" s="54" t="s">
        <v>27</v>
      </c>
      <c r="D20" s="58"/>
      <c r="E20" s="48">
        <f>E21+E22+E23</f>
        <v>327015</v>
      </c>
      <c r="F20" s="48"/>
      <c r="G20" s="48"/>
      <c r="H20" s="48"/>
      <c r="I20" s="48">
        <f>SUM(I21:I23)</f>
        <v>327015</v>
      </c>
      <c r="J20" s="48">
        <f>SUM(J21:J23)</f>
        <v>327015</v>
      </c>
      <c r="K20" s="48"/>
      <c r="L20" s="48"/>
      <c r="M20" s="51"/>
    </row>
    <row r="21" spans="1:13" ht="27.75" customHeight="1">
      <c r="A21" s="56">
        <v>5</v>
      </c>
      <c r="B21" s="59">
        <v>80195</v>
      </c>
      <c r="C21" s="60" t="s">
        <v>28</v>
      </c>
      <c r="D21" s="58"/>
      <c r="E21" s="48">
        <v>327015</v>
      </c>
      <c r="F21" s="49"/>
      <c r="G21" s="48"/>
      <c r="H21" s="49"/>
      <c r="I21" s="48">
        <f>E21+G21</f>
        <v>327015</v>
      </c>
      <c r="J21" s="48">
        <v>327015</v>
      </c>
      <c r="K21" s="61"/>
      <c r="L21" s="48"/>
      <c r="M21" s="51"/>
    </row>
    <row r="22" spans="1:13" ht="21" customHeight="1">
      <c r="A22" s="56"/>
      <c r="B22" s="59"/>
      <c r="C22" s="60" t="s">
        <v>29</v>
      </c>
      <c r="D22" s="62"/>
      <c r="E22" s="63"/>
      <c r="F22" s="64"/>
      <c r="G22" s="63"/>
      <c r="H22" s="49"/>
      <c r="I22" s="48"/>
      <c r="J22" s="63"/>
      <c r="K22" s="63"/>
      <c r="L22" s="48"/>
      <c r="M22" s="65"/>
    </row>
    <row r="23" spans="1:13" ht="21" customHeight="1" thickBot="1">
      <c r="A23" s="66"/>
      <c r="B23" s="67"/>
      <c r="C23" s="68" t="s">
        <v>30</v>
      </c>
      <c r="D23" s="62"/>
      <c r="E23" s="63"/>
      <c r="F23" s="64"/>
      <c r="G23" s="63"/>
      <c r="H23" s="49"/>
      <c r="I23" s="48"/>
      <c r="J23" s="63"/>
      <c r="K23" s="63"/>
      <c r="L23" s="48"/>
      <c r="M23" s="65"/>
    </row>
    <row r="24" spans="1:13" ht="21.75" customHeight="1" thickBot="1">
      <c r="A24" s="69"/>
      <c r="B24" s="70" t="s">
        <v>31</v>
      </c>
      <c r="C24" s="70"/>
      <c r="D24" s="71">
        <f>D16+D17+D18+D19+D20</f>
        <v>8254</v>
      </c>
      <c r="E24" s="71">
        <f aca="true" t="shared" si="1" ref="E24:K24">E16+E17+E18+E19+E20</f>
        <v>32445699</v>
      </c>
      <c r="F24" s="71">
        <f t="shared" si="1"/>
        <v>810</v>
      </c>
      <c r="G24" s="71">
        <f t="shared" si="1"/>
        <v>2273908</v>
      </c>
      <c r="H24" s="71">
        <f t="shared" si="1"/>
        <v>9064</v>
      </c>
      <c r="I24" s="71">
        <f t="shared" si="1"/>
        <v>34719607</v>
      </c>
      <c r="J24" s="71">
        <f>J16+J17+J18+J19+J20</f>
        <v>25614093</v>
      </c>
      <c r="K24" s="71">
        <f t="shared" si="1"/>
        <v>9105514</v>
      </c>
      <c r="L24" s="72">
        <f>L16+L17+L18+L19+L20</f>
        <v>0</v>
      </c>
      <c r="M24" s="73"/>
    </row>
    <row r="25" spans="1:13" ht="12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5">
      <c r="A26" s="42" t="s">
        <v>32</v>
      </c>
      <c r="B26" s="43" t="s">
        <v>33</v>
      </c>
      <c r="C26" s="35"/>
      <c r="D26" s="35"/>
      <c r="E26" s="35"/>
      <c r="F26" s="35"/>
      <c r="G26" s="41"/>
      <c r="H26" s="35"/>
      <c r="I26" s="35"/>
      <c r="J26" s="35"/>
      <c r="K26" s="41"/>
      <c r="L26" s="35"/>
      <c r="M26" s="36"/>
    </row>
    <row r="27" spans="1:13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27" customHeight="1">
      <c r="A28" s="44">
        <v>1</v>
      </c>
      <c r="B28" s="74">
        <v>85401</v>
      </c>
      <c r="C28" s="75" t="s">
        <v>34</v>
      </c>
      <c r="D28" s="74"/>
      <c r="E28" s="48">
        <v>1229474</v>
      </c>
      <c r="F28" s="49"/>
      <c r="G28" s="48"/>
      <c r="H28" s="49"/>
      <c r="I28" s="48">
        <f>E28+G28</f>
        <v>1229474</v>
      </c>
      <c r="J28" s="48"/>
      <c r="K28" s="48">
        <v>1229474</v>
      </c>
      <c r="L28" s="48"/>
      <c r="M28" s="51"/>
    </row>
    <row r="29" spans="1:13" ht="35.25" customHeight="1">
      <c r="A29" s="76">
        <v>2</v>
      </c>
      <c r="B29" s="77">
        <v>85446</v>
      </c>
      <c r="C29" s="54" t="s">
        <v>35</v>
      </c>
      <c r="D29" s="78"/>
      <c r="E29" s="48"/>
      <c r="F29" s="49"/>
      <c r="G29" s="48"/>
      <c r="H29" s="49"/>
      <c r="I29" s="48"/>
      <c r="J29" s="48"/>
      <c r="K29" s="48"/>
      <c r="L29" s="48"/>
      <c r="M29" s="51"/>
    </row>
    <row r="30" spans="1:13" ht="27" customHeight="1">
      <c r="A30" s="76"/>
      <c r="B30" s="77"/>
      <c r="C30" s="54" t="s">
        <v>27</v>
      </c>
      <c r="D30" s="58"/>
      <c r="E30" s="79"/>
      <c r="F30" s="79"/>
      <c r="G30" s="79"/>
      <c r="H30" s="79"/>
      <c r="I30" s="79"/>
      <c r="J30" s="79"/>
      <c r="K30" s="79"/>
      <c r="L30" s="48"/>
      <c r="M30" s="51"/>
    </row>
    <row r="31" spans="1:13" ht="27" customHeight="1">
      <c r="A31" s="56">
        <v>3</v>
      </c>
      <c r="B31" s="80">
        <v>85495</v>
      </c>
      <c r="C31" s="60" t="s">
        <v>28</v>
      </c>
      <c r="D31" s="62"/>
      <c r="E31" s="48">
        <v>0</v>
      </c>
      <c r="F31" s="64"/>
      <c r="G31" s="63"/>
      <c r="H31" s="64"/>
      <c r="I31" s="63"/>
      <c r="J31" s="63"/>
      <c r="K31" s="63"/>
      <c r="L31" s="48"/>
      <c r="M31" s="65"/>
    </row>
    <row r="32" spans="1:13" ht="27" customHeight="1" thickBot="1">
      <c r="A32" s="56"/>
      <c r="B32" s="80"/>
      <c r="C32" s="81" t="s">
        <v>36</v>
      </c>
      <c r="D32" s="82"/>
      <c r="E32" s="83"/>
      <c r="F32" s="84"/>
      <c r="G32" s="83"/>
      <c r="H32" s="84"/>
      <c r="I32" s="83"/>
      <c r="J32" s="83"/>
      <c r="K32" s="83"/>
      <c r="L32" s="48"/>
      <c r="M32" s="85"/>
    </row>
    <row r="33" spans="1:13" s="88" customFormat="1" ht="24" customHeight="1" thickBot="1">
      <c r="A33" s="86"/>
      <c r="B33" s="87" t="s">
        <v>37</v>
      </c>
      <c r="C33" s="87"/>
      <c r="D33" s="71"/>
      <c r="E33" s="71">
        <f aca="true" t="shared" si="2" ref="E33:L33">E28+E29+E30</f>
        <v>1229474</v>
      </c>
      <c r="F33" s="71"/>
      <c r="G33" s="71"/>
      <c r="H33" s="71"/>
      <c r="I33" s="71">
        <f t="shared" si="2"/>
        <v>1229474</v>
      </c>
      <c r="J33" s="71">
        <f t="shared" si="2"/>
        <v>0</v>
      </c>
      <c r="K33" s="71">
        <f t="shared" si="2"/>
        <v>1229474</v>
      </c>
      <c r="L33" s="71">
        <f t="shared" si="2"/>
        <v>0</v>
      </c>
      <c r="M33" s="73"/>
    </row>
    <row r="34" spans="1:13" ht="30" customHeight="1" thickBot="1">
      <c r="A34" s="89" t="s">
        <v>38</v>
      </c>
      <c r="B34" s="90"/>
      <c r="C34" s="91"/>
      <c r="D34" s="92">
        <f aca="true" t="shared" si="3" ref="D34:J34">D24+D33</f>
        <v>8254</v>
      </c>
      <c r="E34" s="92">
        <f t="shared" si="3"/>
        <v>33675173</v>
      </c>
      <c r="F34" s="92">
        <f t="shared" si="3"/>
        <v>810</v>
      </c>
      <c r="G34" s="92">
        <f t="shared" si="3"/>
        <v>2273908</v>
      </c>
      <c r="H34" s="92">
        <f t="shared" si="3"/>
        <v>9064</v>
      </c>
      <c r="I34" s="92">
        <f t="shared" si="3"/>
        <v>35949081</v>
      </c>
      <c r="J34" s="92">
        <f t="shared" si="3"/>
        <v>25614093</v>
      </c>
      <c r="K34" s="92">
        <f>K24+K33</f>
        <v>10334988</v>
      </c>
      <c r="L34" s="92"/>
      <c r="M34" s="93"/>
    </row>
    <row r="35" spans="1:13" ht="7.5" customHeight="1">
      <c r="A35" s="34"/>
      <c r="B35" s="35"/>
      <c r="C35" s="35"/>
      <c r="D35" s="35"/>
      <c r="E35" s="35"/>
      <c r="F35" s="35"/>
      <c r="G35" s="35"/>
      <c r="H35" s="35"/>
      <c r="I35" s="35"/>
      <c r="J35" s="41"/>
      <c r="K35" s="35"/>
      <c r="L35" s="35"/>
      <c r="M35" s="36"/>
    </row>
    <row r="36" spans="1:13" ht="12.75">
      <c r="A36" s="34"/>
      <c r="B36" s="35"/>
      <c r="C36" s="35"/>
      <c r="D36" s="35"/>
      <c r="E36" s="35"/>
      <c r="F36" s="35"/>
      <c r="G36" s="35"/>
      <c r="H36" s="35"/>
      <c r="I36" s="35"/>
      <c r="J36" s="41"/>
      <c r="K36" s="41"/>
      <c r="L36" s="35"/>
      <c r="M36" s="36"/>
    </row>
    <row r="37" spans="1:13" s="101" customFormat="1" ht="18">
      <c r="A37" s="94" t="s">
        <v>39</v>
      </c>
      <c r="B37" s="95" t="s">
        <v>40</v>
      </c>
      <c r="C37" s="96"/>
      <c r="D37" s="96"/>
      <c r="E37" s="97"/>
      <c r="F37" s="97"/>
      <c r="G37" s="97"/>
      <c r="H37" s="97"/>
      <c r="I37" s="98"/>
      <c r="J37" s="98">
        <f>J12-J34</f>
        <v>3652</v>
      </c>
      <c r="K37" s="98"/>
      <c r="L37" s="99"/>
      <c r="M37" s="100"/>
    </row>
    <row r="38" spans="1:13" s="101" customFormat="1" ht="18">
      <c r="A38" s="102"/>
      <c r="B38" s="103"/>
      <c r="C38" s="104"/>
      <c r="D38" s="104"/>
      <c r="E38" s="104"/>
      <c r="F38" s="104"/>
      <c r="G38" s="104"/>
      <c r="H38" s="104"/>
      <c r="I38" s="105"/>
      <c r="J38" s="105"/>
      <c r="K38" s="105"/>
      <c r="L38" s="106"/>
      <c r="M38" s="104"/>
    </row>
    <row r="39" spans="1:13" s="101" customFormat="1" ht="18">
      <c r="A39" s="102"/>
      <c r="B39" s="103"/>
      <c r="C39" s="104"/>
      <c r="D39" s="104"/>
      <c r="E39" s="104"/>
      <c r="F39" s="104"/>
      <c r="G39" s="104"/>
      <c r="H39" s="104"/>
      <c r="I39" s="105"/>
      <c r="J39" s="105"/>
      <c r="K39" s="105"/>
      <c r="L39" s="106"/>
      <c r="M39" s="104"/>
    </row>
    <row r="40" spans="1:13" s="101" customFormat="1" ht="18">
      <c r="A40" s="102"/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  <c r="M40" s="104"/>
    </row>
    <row r="41" spans="1:13" s="101" customFormat="1" ht="18">
      <c r="A41" s="102"/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  <c r="M41" s="104"/>
    </row>
    <row r="42" spans="1:14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20.25">
      <c r="A43" s="38" t="s">
        <v>41</v>
      </c>
      <c r="B43" s="38" t="s">
        <v>42</v>
      </c>
      <c r="C43" s="38"/>
      <c r="D43" s="38"/>
      <c r="E43" s="38"/>
      <c r="F43" s="38"/>
      <c r="G43" s="38"/>
      <c r="H43" s="38"/>
      <c r="I43" s="38"/>
      <c r="J43" s="40">
        <v>32825854</v>
      </c>
      <c r="K43" s="35"/>
      <c r="L43" s="35"/>
      <c r="M43" s="35"/>
      <c r="N43" s="35"/>
    </row>
    <row r="44" spans="1:14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">
      <c r="A45" s="107" t="s">
        <v>21</v>
      </c>
      <c r="B45" s="43" t="s">
        <v>22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3.5" thickBot="1">
      <c r="A46" s="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3" ht="27" customHeight="1">
      <c r="A47" s="108">
        <v>1</v>
      </c>
      <c r="B47" s="109">
        <v>80102</v>
      </c>
      <c r="C47" s="110" t="s">
        <v>43</v>
      </c>
      <c r="D47" s="111">
        <v>61</v>
      </c>
      <c r="E47" s="112">
        <v>671127</v>
      </c>
      <c r="F47" s="113"/>
      <c r="G47" s="112"/>
      <c r="H47" s="113">
        <f aca="true" t="shared" si="4" ref="H47:H52">D47+F47</f>
        <v>61</v>
      </c>
      <c r="I47" s="112">
        <f>E47+G47</f>
        <v>671127</v>
      </c>
      <c r="J47" s="112">
        <v>671127</v>
      </c>
      <c r="K47" s="112"/>
      <c r="L47" s="112"/>
      <c r="M47" s="114"/>
    </row>
    <row r="48" spans="1:13" ht="30" customHeight="1">
      <c r="A48" s="44">
        <v>2</v>
      </c>
      <c r="B48" s="74">
        <v>80111</v>
      </c>
      <c r="C48" s="46" t="s">
        <v>44</v>
      </c>
      <c r="D48" s="47">
        <v>41</v>
      </c>
      <c r="E48" s="48">
        <v>485606</v>
      </c>
      <c r="F48" s="49"/>
      <c r="G48" s="48"/>
      <c r="H48" s="49">
        <f>D48+F48</f>
        <v>41</v>
      </c>
      <c r="I48" s="48">
        <f aca="true" t="shared" si="5" ref="I48:I54">E48+G48</f>
        <v>485606</v>
      </c>
      <c r="J48" s="48">
        <v>485606</v>
      </c>
      <c r="K48" s="50"/>
      <c r="L48" s="48"/>
      <c r="M48" s="51"/>
    </row>
    <row r="49" spans="1:13" ht="27" customHeight="1">
      <c r="A49" s="44">
        <v>3</v>
      </c>
      <c r="B49" s="74">
        <v>80120</v>
      </c>
      <c r="C49" s="46" t="s">
        <v>45</v>
      </c>
      <c r="D49" s="115">
        <v>2924</v>
      </c>
      <c r="E49" s="48">
        <v>10926999</v>
      </c>
      <c r="F49" s="49">
        <v>485</v>
      </c>
      <c r="G49" s="48">
        <v>848814</v>
      </c>
      <c r="H49" s="49">
        <f t="shared" si="4"/>
        <v>3409</v>
      </c>
      <c r="I49" s="48">
        <f t="shared" si="5"/>
        <v>11775813</v>
      </c>
      <c r="J49" s="48">
        <v>11775813</v>
      </c>
      <c r="K49" s="48"/>
      <c r="L49" s="48"/>
      <c r="M49" s="51"/>
    </row>
    <row r="50" spans="1:13" ht="27" customHeight="1">
      <c r="A50" s="44">
        <v>4</v>
      </c>
      <c r="B50" s="74">
        <v>80123</v>
      </c>
      <c r="C50" s="46" t="s">
        <v>46</v>
      </c>
      <c r="D50" s="115">
        <v>521</v>
      </c>
      <c r="E50" s="48">
        <v>1467456</v>
      </c>
      <c r="F50" s="49">
        <v>79</v>
      </c>
      <c r="G50" s="48">
        <v>222097</v>
      </c>
      <c r="H50" s="49">
        <f t="shared" si="4"/>
        <v>600</v>
      </c>
      <c r="I50" s="48">
        <f t="shared" si="5"/>
        <v>1689553</v>
      </c>
      <c r="J50" s="48">
        <v>1689553</v>
      </c>
      <c r="K50" s="48"/>
      <c r="L50" s="48"/>
      <c r="M50" s="51"/>
    </row>
    <row r="51" spans="1:13" ht="27" customHeight="1">
      <c r="A51" s="44">
        <v>5</v>
      </c>
      <c r="B51" s="74">
        <v>80130</v>
      </c>
      <c r="C51" s="46" t="s">
        <v>47</v>
      </c>
      <c r="D51" s="115">
        <v>2742</v>
      </c>
      <c r="E51" s="48">
        <v>10845015</v>
      </c>
      <c r="F51" s="49">
        <v>1142</v>
      </c>
      <c r="G51" s="48">
        <v>2479896</v>
      </c>
      <c r="H51" s="49">
        <f t="shared" si="4"/>
        <v>3884</v>
      </c>
      <c r="I51" s="48">
        <f t="shared" si="5"/>
        <v>13324911</v>
      </c>
      <c r="J51" s="48">
        <v>13324911</v>
      </c>
      <c r="K51" s="48"/>
      <c r="L51" s="48"/>
      <c r="M51" s="51"/>
    </row>
    <row r="52" spans="1:13" ht="27" customHeight="1">
      <c r="A52" s="44">
        <v>6</v>
      </c>
      <c r="B52" s="74">
        <v>80134</v>
      </c>
      <c r="C52" s="46" t="s">
        <v>48</v>
      </c>
      <c r="D52" s="115">
        <v>43</v>
      </c>
      <c r="E52" s="48">
        <v>253773</v>
      </c>
      <c r="F52" s="49"/>
      <c r="G52" s="48"/>
      <c r="H52" s="49">
        <f t="shared" si="4"/>
        <v>43</v>
      </c>
      <c r="I52" s="48">
        <f t="shared" si="5"/>
        <v>253773</v>
      </c>
      <c r="J52" s="48">
        <v>253773</v>
      </c>
      <c r="K52" s="48"/>
      <c r="L52" s="48"/>
      <c r="M52" s="51"/>
    </row>
    <row r="53" spans="1:13" ht="27" customHeight="1">
      <c r="A53" s="44">
        <v>7</v>
      </c>
      <c r="B53" s="53">
        <v>80140</v>
      </c>
      <c r="C53" s="75" t="s">
        <v>49</v>
      </c>
      <c r="D53" s="115"/>
      <c r="E53" s="48">
        <v>1120892</v>
      </c>
      <c r="F53" s="49"/>
      <c r="G53" s="48"/>
      <c r="H53" s="49"/>
      <c r="I53" s="48">
        <f t="shared" si="5"/>
        <v>1120892</v>
      </c>
      <c r="J53" s="48">
        <v>1120892</v>
      </c>
      <c r="K53" s="48"/>
      <c r="L53" s="48"/>
      <c r="M53" s="51"/>
    </row>
    <row r="54" spans="1:13" ht="27" customHeight="1">
      <c r="A54" s="44">
        <v>8</v>
      </c>
      <c r="B54" s="53">
        <v>80146</v>
      </c>
      <c r="C54" s="54" t="s">
        <v>35</v>
      </c>
      <c r="D54" s="116"/>
      <c r="E54" s="48">
        <v>145147</v>
      </c>
      <c r="F54" s="49"/>
      <c r="G54" s="48"/>
      <c r="H54" s="49"/>
      <c r="I54" s="48">
        <f t="shared" si="5"/>
        <v>145147</v>
      </c>
      <c r="J54" s="48">
        <v>145147</v>
      </c>
      <c r="K54" s="48"/>
      <c r="L54" s="48"/>
      <c r="M54" s="51"/>
    </row>
    <row r="55" spans="1:13" ht="27" customHeight="1">
      <c r="A55" s="76"/>
      <c r="B55" s="53"/>
      <c r="C55" s="54" t="s">
        <v>27</v>
      </c>
      <c r="D55" s="117"/>
      <c r="E55" s="118">
        <f>E56+E57</f>
        <v>193670</v>
      </c>
      <c r="F55" s="118"/>
      <c r="G55" s="118"/>
      <c r="H55" s="118"/>
      <c r="I55" s="118">
        <f>E55+G55</f>
        <v>193670</v>
      </c>
      <c r="J55" s="117">
        <f>SUM(J56:J57)</f>
        <v>193670</v>
      </c>
      <c r="K55" s="117"/>
      <c r="L55" s="48"/>
      <c r="M55" s="51"/>
    </row>
    <row r="56" spans="1:13" ht="27" customHeight="1">
      <c r="A56" s="56">
        <v>9</v>
      </c>
      <c r="B56" s="119">
        <v>80195</v>
      </c>
      <c r="C56" s="60" t="s">
        <v>28</v>
      </c>
      <c r="D56" s="120"/>
      <c r="E56" s="121">
        <v>193670</v>
      </c>
      <c r="F56" s="122"/>
      <c r="G56" s="118"/>
      <c r="H56" s="49"/>
      <c r="I56" s="118">
        <f>E56+G56</f>
        <v>193670</v>
      </c>
      <c r="J56" s="48">
        <v>193670</v>
      </c>
      <c r="K56" s="63"/>
      <c r="L56" s="48"/>
      <c r="M56" s="65"/>
    </row>
    <row r="57" spans="1:13" ht="27" customHeight="1" thickBot="1">
      <c r="A57" s="66"/>
      <c r="B57" s="123"/>
      <c r="C57" s="81" t="s">
        <v>36</v>
      </c>
      <c r="D57" s="124"/>
      <c r="E57" s="83"/>
      <c r="F57" s="83"/>
      <c r="G57" s="83"/>
      <c r="H57" s="83"/>
      <c r="I57" s="83"/>
      <c r="J57" s="83"/>
      <c r="K57" s="83"/>
      <c r="L57" s="83"/>
      <c r="M57" s="85"/>
    </row>
    <row r="58" spans="1:13" s="88" customFormat="1" ht="23.25" customHeight="1" thickBot="1">
      <c r="A58" s="125"/>
      <c r="B58" s="126" t="s">
        <v>31</v>
      </c>
      <c r="C58" s="87"/>
      <c r="D58" s="71">
        <f>D47+D48+D49+D50+D51+D52+D53+D54+D55</f>
        <v>6332</v>
      </c>
      <c r="E58" s="71">
        <f aca="true" t="shared" si="6" ref="E58:L58">E47+E48+E49+E50+E51+E52+E53+E54+E55</f>
        <v>26109685</v>
      </c>
      <c r="F58" s="71">
        <f t="shared" si="6"/>
        <v>1706</v>
      </c>
      <c r="G58" s="71">
        <f t="shared" si="6"/>
        <v>3550807</v>
      </c>
      <c r="H58" s="71">
        <f t="shared" si="6"/>
        <v>8038</v>
      </c>
      <c r="I58" s="71">
        <f t="shared" si="6"/>
        <v>29660492</v>
      </c>
      <c r="J58" s="71">
        <f t="shared" si="6"/>
        <v>29660492</v>
      </c>
      <c r="K58" s="71">
        <f t="shared" si="6"/>
        <v>0</v>
      </c>
      <c r="L58" s="71">
        <f t="shared" si="6"/>
        <v>0</v>
      </c>
      <c r="M58" s="127"/>
    </row>
    <row r="59" spans="1:13" ht="6.7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</row>
    <row r="60" spans="1:13" ht="15">
      <c r="A60" s="42" t="s">
        <v>32</v>
      </c>
      <c r="B60" s="43" t="s">
        <v>33</v>
      </c>
      <c r="C60" s="35"/>
      <c r="D60" s="35"/>
      <c r="E60" s="35"/>
      <c r="F60" s="35"/>
      <c r="G60" s="35"/>
      <c r="H60" s="35"/>
      <c r="I60" s="35"/>
      <c r="J60" s="35"/>
      <c r="K60" s="41"/>
      <c r="L60" s="35"/>
      <c r="M60" s="36"/>
    </row>
    <row r="61" spans="1:13" ht="5.2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</row>
    <row r="62" spans="1:13" ht="27" customHeight="1">
      <c r="A62" s="44">
        <v>1</v>
      </c>
      <c r="B62" s="74">
        <v>85406</v>
      </c>
      <c r="C62" s="46" t="s">
        <v>50</v>
      </c>
      <c r="D62" s="128"/>
      <c r="E62" s="48">
        <v>717328</v>
      </c>
      <c r="F62" s="49"/>
      <c r="G62" s="48"/>
      <c r="H62" s="49"/>
      <c r="I62" s="48">
        <f>E62+G62</f>
        <v>717328</v>
      </c>
      <c r="J62" s="48">
        <v>717328</v>
      </c>
      <c r="K62" s="48"/>
      <c r="L62" s="129"/>
      <c r="M62" s="51"/>
    </row>
    <row r="63" spans="1:13" ht="27" customHeight="1">
      <c r="A63" s="44">
        <v>2</v>
      </c>
      <c r="B63" s="74">
        <v>85410</v>
      </c>
      <c r="C63" s="130" t="s">
        <v>51</v>
      </c>
      <c r="D63" s="131">
        <v>564</v>
      </c>
      <c r="E63" s="48">
        <v>2218683</v>
      </c>
      <c r="F63" s="49">
        <v>66</v>
      </c>
      <c r="G63" s="48">
        <v>185550</v>
      </c>
      <c r="H63" s="49">
        <f>D63+F63</f>
        <v>630</v>
      </c>
      <c r="I63" s="48">
        <f>E63+G63</f>
        <v>2404233</v>
      </c>
      <c r="J63" s="48">
        <v>2404233</v>
      </c>
      <c r="K63" s="48"/>
      <c r="L63" s="129"/>
      <c r="M63" s="51"/>
    </row>
    <row r="64" spans="1:13" ht="30" customHeight="1">
      <c r="A64" s="44">
        <v>3</v>
      </c>
      <c r="B64" s="74">
        <v>85446</v>
      </c>
      <c r="C64" s="46" t="s">
        <v>35</v>
      </c>
      <c r="D64" s="58"/>
      <c r="E64" s="48">
        <v>13639</v>
      </c>
      <c r="F64" s="49"/>
      <c r="G64" s="48"/>
      <c r="H64" s="49"/>
      <c r="I64" s="48">
        <f>E64+G64</f>
        <v>13639</v>
      </c>
      <c r="J64" s="48">
        <v>13639</v>
      </c>
      <c r="K64" s="48"/>
      <c r="L64" s="129"/>
      <c r="M64" s="51"/>
    </row>
    <row r="65" spans="1:13" ht="27" customHeight="1">
      <c r="A65" s="56"/>
      <c r="B65" s="80"/>
      <c r="C65" s="68" t="s">
        <v>27</v>
      </c>
      <c r="D65" s="58"/>
      <c r="E65" s="48">
        <f>SUM(E66:E68)</f>
        <v>30162</v>
      </c>
      <c r="F65" s="48"/>
      <c r="G65" s="48"/>
      <c r="H65" s="48"/>
      <c r="I65" s="48">
        <f>I66+I67+I68</f>
        <v>30162</v>
      </c>
      <c r="J65" s="48">
        <f>SUM(J66:J68)</f>
        <v>30162</v>
      </c>
      <c r="K65" s="48"/>
      <c r="L65" s="129"/>
      <c r="M65" s="51"/>
    </row>
    <row r="66" spans="1:13" ht="27" customHeight="1">
      <c r="A66" s="56">
        <v>4</v>
      </c>
      <c r="B66" s="80">
        <v>85495</v>
      </c>
      <c r="C66" s="60" t="s">
        <v>28</v>
      </c>
      <c r="D66" s="62"/>
      <c r="E66" s="48">
        <v>30162</v>
      </c>
      <c r="F66" s="64"/>
      <c r="G66" s="63"/>
      <c r="H66" s="49"/>
      <c r="I66" s="48">
        <f>E66+G66</f>
        <v>30162</v>
      </c>
      <c r="J66" s="48">
        <v>30162</v>
      </c>
      <c r="K66" s="63"/>
      <c r="L66" s="129"/>
      <c r="M66" s="65"/>
    </row>
    <row r="67" spans="1:13" ht="27" customHeight="1">
      <c r="A67" s="56"/>
      <c r="B67" s="80"/>
      <c r="C67" s="60" t="s">
        <v>29</v>
      </c>
      <c r="D67" s="62"/>
      <c r="E67" s="63"/>
      <c r="F67" s="64"/>
      <c r="G67" s="63"/>
      <c r="H67" s="49"/>
      <c r="I67" s="48"/>
      <c r="J67" s="63"/>
      <c r="K67" s="63"/>
      <c r="L67" s="63"/>
      <c r="M67" s="65"/>
    </row>
    <row r="68" spans="1:13" ht="27" customHeight="1" thickBot="1">
      <c r="A68" s="56"/>
      <c r="B68" s="80"/>
      <c r="C68" s="132" t="s">
        <v>30</v>
      </c>
      <c r="D68" s="133"/>
      <c r="E68" s="134"/>
      <c r="F68" s="135"/>
      <c r="G68" s="134"/>
      <c r="H68" s="135"/>
      <c r="I68" s="48"/>
      <c r="J68" s="134"/>
      <c r="K68" s="134"/>
      <c r="L68" s="134"/>
      <c r="M68" s="136"/>
    </row>
    <row r="69" spans="1:13" s="88" customFormat="1" ht="24" customHeight="1" thickBot="1">
      <c r="A69" s="86"/>
      <c r="B69" s="87" t="s">
        <v>37</v>
      </c>
      <c r="C69" s="87"/>
      <c r="D69" s="71">
        <f>D62+D63+D64+D65</f>
        <v>564</v>
      </c>
      <c r="E69" s="71">
        <f aca="true" t="shared" si="7" ref="E69:L69">E62+E63+E64+E65</f>
        <v>2979812</v>
      </c>
      <c r="F69" s="71">
        <f t="shared" si="7"/>
        <v>66</v>
      </c>
      <c r="G69" s="71">
        <f t="shared" si="7"/>
        <v>185550</v>
      </c>
      <c r="H69" s="71">
        <f t="shared" si="7"/>
        <v>630</v>
      </c>
      <c r="I69" s="71">
        <f t="shared" si="7"/>
        <v>3165362</v>
      </c>
      <c r="J69" s="71">
        <f t="shared" si="7"/>
        <v>3165362</v>
      </c>
      <c r="K69" s="71">
        <f t="shared" si="7"/>
        <v>0</v>
      </c>
      <c r="L69" s="71">
        <f t="shared" si="7"/>
        <v>0</v>
      </c>
      <c r="M69" s="73"/>
    </row>
    <row r="70" spans="1:13" s="101" customFormat="1" ht="30" customHeight="1" thickBot="1">
      <c r="A70" s="89" t="s">
        <v>52</v>
      </c>
      <c r="B70" s="90"/>
      <c r="C70" s="91"/>
      <c r="D70" s="92">
        <f>D58</f>
        <v>6332</v>
      </c>
      <c r="E70" s="92">
        <f aca="true" t="shared" si="8" ref="E70:L70">E58+E69</f>
        <v>29089497</v>
      </c>
      <c r="F70" s="92">
        <f>F58</f>
        <v>1706</v>
      </c>
      <c r="G70" s="92">
        <f t="shared" si="8"/>
        <v>3736357</v>
      </c>
      <c r="H70" s="92">
        <f>H58</f>
        <v>8038</v>
      </c>
      <c r="I70" s="92">
        <f t="shared" si="8"/>
        <v>32825854</v>
      </c>
      <c r="J70" s="92">
        <f t="shared" si="8"/>
        <v>32825854</v>
      </c>
      <c r="K70" s="92">
        <f t="shared" si="8"/>
        <v>0</v>
      </c>
      <c r="L70" s="92">
        <f t="shared" si="8"/>
        <v>0</v>
      </c>
      <c r="M70" s="93"/>
    </row>
    <row r="71" spans="1:13" s="101" customFormat="1" ht="15.75" customHeight="1">
      <c r="A71" s="137"/>
      <c r="B71" s="138"/>
      <c r="C71" s="138"/>
      <c r="D71" s="139"/>
      <c r="E71" s="139"/>
      <c r="F71" s="139"/>
      <c r="G71" s="139"/>
      <c r="H71" s="139"/>
      <c r="I71" s="139"/>
      <c r="J71" s="139"/>
      <c r="K71" s="139"/>
      <c r="L71" s="139"/>
      <c r="M71" s="140"/>
    </row>
    <row r="72" spans="1:13" s="101" customFormat="1" ht="18">
      <c r="A72" s="94" t="s">
        <v>39</v>
      </c>
      <c r="B72" s="95" t="s">
        <v>53</v>
      </c>
      <c r="C72" s="96"/>
      <c r="D72" s="96"/>
      <c r="E72" s="97"/>
      <c r="F72" s="97"/>
      <c r="G72" s="97"/>
      <c r="H72" s="97"/>
      <c r="I72" s="98"/>
      <c r="J72" s="98"/>
      <c r="K72" s="98"/>
      <c r="L72" s="97"/>
      <c r="M72" s="100"/>
    </row>
    <row r="73" spans="1:13" ht="15" customHeight="1" thickBot="1">
      <c r="A73" s="141"/>
      <c r="B73" s="142"/>
      <c r="C73" s="142"/>
      <c r="D73" s="142"/>
      <c r="E73" s="143"/>
      <c r="F73" s="143"/>
      <c r="G73" s="143"/>
      <c r="H73" s="143"/>
      <c r="I73" s="143"/>
      <c r="J73" s="143"/>
      <c r="K73" s="143"/>
      <c r="L73" s="143"/>
      <c r="M73" s="144"/>
    </row>
    <row r="74" spans="1:13" ht="27" customHeight="1" thickBot="1" thickTop="1">
      <c r="A74" s="145" t="s">
        <v>54</v>
      </c>
      <c r="B74" s="146"/>
      <c r="C74" s="147"/>
      <c r="D74" s="148">
        <f aca="true" t="shared" si="9" ref="D74:L74">D34+D70</f>
        <v>14586</v>
      </c>
      <c r="E74" s="148">
        <f t="shared" si="9"/>
        <v>62764670</v>
      </c>
      <c r="F74" s="148">
        <f t="shared" si="9"/>
        <v>2516</v>
      </c>
      <c r="G74" s="148">
        <f t="shared" si="9"/>
        <v>6010265</v>
      </c>
      <c r="H74" s="148">
        <f t="shared" si="9"/>
        <v>17102</v>
      </c>
      <c r="I74" s="148">
        <f t="shared" si="9"/>
        <v>68774935</v>
      </c>
      <c r="J74" s="148">
        <f t="shared" si="9"/>
        <v>58439947</v>
      </c>
      <c r="K74" s="148">
        <f t="shared" si="9"/>
        <v>10334988</v>
      </c>
      <c r="L74" s="148">
        <f t="shared" si="9"/>
        <v>0</v>
      </c>
      <c r="M74" s="149"/>
    </row>
    <row r="99" ht="12.75">
      <c r="M99" s="150"/>
    </row>
  </sheetData>
  <mergeCells count="17">
    <mergeCell ref="A4:K4"/>
    <mergeCell ref="A5:K5"/>
    <mergeCell ref="M7:M9"/>
    <mergeCell ref="K8:K9"/>
    <mergeCell ref="L8:L9"/>
    <mergeCell ref="C7:C9"/>
    <mergeCell ref="D7:E8"/>
    <mergeCell ref="A74:C74"/>
    <mergeCell ref="J8:J9"/>
    <mergeCell ref="H7:I8"/>
    <mergeCell ref="J7:L7"/>
    <mergeCell ref="B24:C24"/>
    <mergeCell ref="A7:A9"/>
    <mergeCell ref="B7:B9"/>
    <mergeCell ref="F7:G8"/>
    <mergeCell ref="A34:C34"/>
    <mergeCell ref="A70:C70"/>
  </mergeCells>
  <printOptions horizontalCentered="1"/>
  <pageMargins left="0.1968503937007874" right="0" top="0.5905511811023623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2005-11-22T07:03:31Z</dcterms:created>
  <dcterms:modified xsi:type="dcterms:W3CDTF">2005-11-22T07:04:02Z</dcterms:modified>
  <cp:category/>
  <cp:version/>
  <cp:contentType/>
  <cp:contentStatus/>
</cp:coreProperties>
</file>