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1"/>
  </bookViews>
  <sheets>
    <sheet name="zał.1-dochody" sheetId="1" r:id="rId1"/>
    <sheet name="zał.2-wydatki" sheetId="2" r:id="rId2"/>
  </sheets>
  <definedNames>
    <definedName name="_xlnm.Print_Titles" localSheetId="0">'zał.1-dochody'!$7:$7</definedName>
    <definedName name="_xlnm.Print_Titles" localSheetId="1">'zał.2-wydatki'!$7:$7</definedName>
  </definedNames>
  <calcPr fullCalcOnLoad="1"/>
</workbook>
</file>

<file path=xl/sharedStrings.xml><?xml version="1.0" encoding="utf-8"?>
<sst xmlns="http://schemas.openxmlformats.org/spreadsheetml/2006/main" count="295" uniqueCount="199">
  <si>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</si>
  <si>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</si>
  <si>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80309</t>
  </si>
  <si>
    <t xml:space="preserve">Centra kształcenia ustawicznego i praktycznego oraz ośrodki dokształcania zawodowego </t>
  </si>
  <si>
    <t>Rady gmin / miast i miast na prawach powiatu /</t>
  </si>
  <si>
    <t>Składki na ubezpieczenie zdrowotne oraz świadczenia dla osób nie objętych obowiązkiem ubezpieczenia zdrowotnego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</si>
  <si>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</si>
  <si>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</si>
  <si>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</si>
  <si>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</si>
  <si>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</si>
  <si>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</si>
  <si>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</si>
  <si>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</si>
  <si>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</si>
  <si>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</si>
  <si>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</si>
  <si>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</si>
  <si>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</si>
  <si>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</si>
  <si>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85415</t>
  </si>
  <si>
    <t>Ośrodki wsparcia/Klub Seniora,Środow.Dom Samopom.Dzienny Dom Pomocy Społecznej /</t>
  </si>
  <si>
    <t>Zadania w zakresie kultury fizycznej i sportu</t>
  </si>
  <si>
    <t>Załącznik Nr 2</t>
  </si>
  <si>
    <t>Dział</t>
  </si>
  <si>
    <t>Rozdz.</t>
  </si>
  <si>
    <t>Wyszczególnienie</t>
  </si>
  <si>
    <t>Pozostała działalność</t>
  </si>
  <si>
    <t>050</t>
  </si>
  <si>
    <t>Rybołówstwo i rybactwo</t>
  </si>
  <si>
    <t>05095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</si>
  <si>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</si>
  <si>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</si>
  <si>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</si>
  <si>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</si>
  <si>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</si>
  <si>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</si>
  <si>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</si>
  <si>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</si>
  <si>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</si>
  <si>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</si>
  <si>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</si>
  <si>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</si>
  <si>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</si>
  <si>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</si>
  <si>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</si>
  <si>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</si>
  <si>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</si>
  <si>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</si>
  <si>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</si>
  <si>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</si>
  <si>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</si>
  <si>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</si>
  <si>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</si>
  <si>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</si>
  <si>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</si>
  <si>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</si>
  <si>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</si>
  <si>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</si>
  <si>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</si>
  <si>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</si>
  <si>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</si>
  <si>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</si>
  <si>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</si>
  <si>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</si>
  <si>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</si>
  <si>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</si>
  <si>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</si>
  <si>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</si>
  <si>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</si>
  <si>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Filharmonie , orkiestry , chóry i kapele</t>
  </si>
  <si>
    <t>Biblioteki</t>
  </si>
  <si>
    <t>Muzea</t>
  </si>
  <si>
    <t>R a z e m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</si>
  <si>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</si>
  <si>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</si>
  <si>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</si>
  <si>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</si>
  <si>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</si>
  <si>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</si>
  <si>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</si>
  <si>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</si>
  <si>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Część wyrównawcza subw.ogólnej dla powiatów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</si>
  <si>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</si>
  <si>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</si>
  <si>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</si>
  <si>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</si>
  <si>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</si>
  <si>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</si>
  <si>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</si>
  <si>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</si>
  <si>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Część wyrównawcza subw.ogólnej dla gmin</t>
  </si>
  <si>
    <t>Część równoważąca subwencji ogólnej  dla powiatów</t>
  </si>
  <si>
    <t>Kultura fizyczna i sport</t>
  </si>
  <si>
    <t>Załącznik Nr 1</t>
  </si>
  <si>
    <t>Drogi publiczne w miastach na prawach powiatu</t>
  </si>
  <si>
    <t>Świadczenia rodzinne oraz składki na ubezpieczenia emerytalne i rentowe z ubezpieczenia  społecznego</t>
  </si>
  <si>
    <t>Część równoważąca subwencji ogólnej  dla gmin</t>
  </si>
  <si>
    <t>010</t>
  </si>
  <si>
    <t>Rolnictwo i łowiectwo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</si>
  <si>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</si>
  <si>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</si>
  <si>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</si>
  <si>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>Plany zagospodarowania przestrzennego</t>
  </si>
  <si>
    <t>Pomoc materialna dla studentów</t>
  </si>
  <si>
    <t>Szkolnictwo wyższe</t>
  </si>
  <si>
    <t>Zasiłki i pomoc w naturze oraz składki na ubezpieczenia emerytalne i rentowe</t>
  </si>
  <si>
    <t>85295</t>
  </si>
  <si>
    <t>01030</t>
  </si>
  <si>
    <t>020</t>
  </si>
  <si>
    <t>Leśnictwo</t>
  </si>
  <si>
    <t>02002</t>
  </si>
  <si>
    <t>Nadzór nad gospodarką leśną</t>
  </si>
  <si>
    <t>Lokalny transport zbiorowy</t>
  </si>
  <si>
    <t xml:space="preserve">Pozostała działalność / opłata za grunty / </t>
  </si>
  <si>
    <t>Turystyka</t>
  </si>
  <si>
    <t>Zadania w zakresie upowszechniania turystyki</t>
  </si>
  <si>
    <t>Urzędy naczelnych organów władzy państwowej,kontroli i ochrony prawa oraz sądownictwa</t>
  </si>
  <si>
    <t xml:space="preserve">Urzędy naczelnych organów władzy państwowej,kontroli i ochrony prawa </t>
  </si>
  <si>
    <t>Obrona cywilna</t>
  </si>
  <si>
    <t>Rezerwy ogólne i celowe</t>
  </si>
  <si>
    <t>Gimnazja specjalne</t>
  </si>
  <si>
    <t>Przeciwdziałanie alkoholizmowi</t>
  </si>
  <si>
    <t xml:space="preserve">Rodziny zastępcze </t>
  </si>
  <si>
    <t>Dodatki mieszkaniowe</t>
  </si>
  <si>
    <t>85321</t>
  </si>
  <si>
    <t>Świetlice szkolne</t>
  </si>
  <si>
    <t>85495</t>
  </si>
  <si>
    <t>Ochrona zabytków i opieka nad zabytkami</t>
  </si>
  <si>
    <t xml:space="preserve">Pozostała działalność  </t>
  </si>
  <si>
    <t>Oczyszczanie miast i wsi</t>
  </si>
  <si>
    <t>Utrzymanie zieleni w miastach i gminach</t>
  </si>
  <si>
    <t>Oświetlenie ulic , placów  i dróg</t>
  </si>
  <si>
    <t>Domy i ośrodki kultury , świetlice i kluby</t>
  </si>
  <si>
    <t xml:space="preserve">     R a z e m</t>
  </si>
  <si>
    <t>80113</t>
  </si>
  <si>
    <t>Dowożenie uczniów do szkół</t>
  </si>
  <si>
    <t>90078</t>
  </si>
  <si>
    <t>Izby rolnicze</t>
  </si>
  <si>
    <t>Usuwanie skutków klęsk żywiołowych</t>
  </si>
  <si>
    <t>80123</t>
  </si>
  <si>
    <t>80146</t>
  </si>
  <si>
    <t>Dokształcanie i doskonalenie nauczycieli</t>
  </si>
  <si>
    <t>85446</t>
  </si>
  <si>
    <t>Dokształcenie i doskonalenie nauczycieli</t>
  </si>
  <si>
    <t>85212</t>
  </si>
  <si>
    <t xml:space="preserve">Świadczenia rodzinne oraz składki na ubezpieczenia emerytalne i rentowe z ubezpieczenia społecznego </t>
  </si>
  <si>
    <t>Schroniska dla zwierząt</t>
  </si>
  <si>
    <t>Różne jednostki obsługi gospodarki mieszkaniowej</t>
  </si>
  <si>
    <t>Szkoły podstawowe specjalne</t>
  </si>
  <si>
    <t>Licea ogólnokształcące</t>
  </si>
  <si>
    <t>Szkoły zawodowe specjalne</t>
  </si>
  <si>
    <t xml:space="preserve">Usługi opiekuńcze  i  specjalistyczne usługi opiekuńcze </t>
  </si>
  <si>
    <t>Wpływy z podatku rolnego, podatku leśnego,podatku od spadków i darowizn, podatku od czynności cywilnoprawnych oraz podatku i opłat lokalnych od osób fizycznych .</t>
  </si>
  <si>
    <t>75075</t>
  </si>
  <si>
    <t>Promocja jednostek samorządu terytorialnego</t>
  </si>
  <si>
    <t>Obsługa długu publicznego</t>
  </si>
  <si>
    <t>75702</t>
  </si>
  <si>
    <t>Obsługa papierów wartościowych, kredytów i pożyczek jednostek samorządu terytorialnego</t>
  </si>
  <si>
    <t>80395</t>
  </si>
  <si>
    <t>85220</t>
  </si>
  <si>
    <t>Ośrodek interwencji kryzysowej</t>
  </si>
  <si>
    <t>Filharmonie, orkiestry, chóry i kapele</t>
  </si>
  <si>
    <t>Poradnie psychologiczno-pedagogiczne</t>
  </si>
  <si>
    <t>71035</t>
  </si>
  <si>
    <t>Cmentarze</t>
  </si>
  <si>
    <t>75109</t>
  </si>
  <si>
    <t>Wybory do rad gmin, rad powiatów i sejmików województw, wybory wójtów, burmistrzów, prezydentów miast oraz referenda gminne, powiatowe i wojewódzkie</t>
  </si>
  <si>
    <t>01095</t>
  </si>
  <si>
    <t>85278</t>
  </si>
  <si>
    <t>Rolnictwo i Łowiectwo</t>
  </si>
  <si>
    <t>Uzupełnienie subwencji ogólnej dla jst</t>
  </si>
  <si>
    <t xml:space="preserve"> </t>
  </si>
  <si>
    <t>Oświetlenie ulic, placów i gróg</t>
  </si>
  <si>
    <t xml:space="preserve">          </t>
  </si>
  <si>
    <t xml:space="preserve">  </t>
  </si>
  <si>
    <t>Plan na 2007r.</t>
  </si>
  <si>
    <t>85395</t>
  </si>
  <si>
    <t>Wybory do rad gmin, rad powiatów i sejmików województw, wybory wójtów, burmistrzów i prezydentów miast oraz referenda gminne, powiatowe i wojewódzkie</t>
  </si>
  <si>
    <t>75053</t>
  </si>
  <si>
    <t>85311</t>
  </si>
  <si>
    <t>Różne rozliczenia finansowe</t>
  </si>
  <si>
    <t>Rehabilitacja zawodowa i społeczna osób niepełnosprawnych</t>
  </si>
  <si>
    <t>Prezydent Miasta</t>
  </si>
  <si>
    <t>mgr inż. Jerzy Brzeziński</t>
  </si>
  <si>
    <t>Harmonogram wydatków miasta na IV kwartał 2007r.</t>
  </si>
  <si>
    <t>Harmonogram III kw</t>
  </si>
  <si>
    <t>IV kwartał</t>
  </si>
  <si>
    <r>
      <t>Razem         IV kwartał</t>
    </r>
    <r>
      <rPr>
        <sz val="10"/>
        <rFont val="Times New Roman"/>
        <family val="1"/>
      </rPr>
      <t xml:space="preserve"> (6+7+8):</t>
    </r>
  </si>
  <si>
    <r>
      <t xml:space="preserve">Harmonogram na IV kwart. </t>
    </r>
    <r>
      <rPr>
        <sz val="10"/>
        <rFont val="Times New Roman"/>
        <family val="1"/>
      </rPr>
      <t>(5+9)</t>
    </r>
  </si>
  <si>
    <t>październik</t>
  </si>
  <si>
    <t>listopad</t>
  </si>
  <si>
    <t>grudzień</t>
  </si>
  <si>
    <t>Harmonogram dochodów miasta na IV kwartał 2007r.</t>
  </si>
  <si>
    <t>Harmonogram IIIkw</t>
  </si>
  <si>
    <r>
      <t xml:space="preserve">Razem              IV kwartał </t>
    </r>
    <r>
      <rPr>
        <sz val="9"/>
        <rFont val="Times New Roman"/>
        <family val="1"/>
      </rPr>
      <t>(6+7+8):</t>
    </r>
  </si>
  <si>
    <r>
      <t xml:space="preserve">Harmonogram na IV kwartał          </t>
    </r>
    <r>
      <rPr>
        <sz val="9"/>
        <rFont val="Times New Roman"/>
        <family val="1"/>
      </rPr>
      <t>(5+9)</t>
    </r>
  </si>
  <si>
    <t>75108</t>
  </si>
  <si>
    <t>Wybory do Sejmu i Senatu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</si>
</sst>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</numFmts>
  <fonts count="12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hidden="1"/>
    </xf>
    <xf numFmtId="3" fontId="9" fillId="3" borderId="13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9" fillId="2" borderId="1" xfId="0" applyNumberFormat="1" applyFont="1" applyFill="1" applyBorder="1" applyAlignment="1" applyProtection="1">
      <alignment vertical="center" wrapText="1"/>
      <protection hidden="1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3" borderId="17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 applyProtection="1">
      <alignment horizontal="right" vertical="center"/>
      <protection hidden="1"/>
    </xf>
    <xf numFmtId="3" fontId="8" fillId="0" borderId="15" xfId="0" applyNumberFormat="1" applyFont="1" applyFill="1" applyBorder="1" applyAlignment="1" applyProtection="1">
      <alignment horizontal="right" vertical="center"/>
      <protection hidden="1"/>
    </xf>
    <xf numFmtId="3" fontId="8" fillId="0" borderId="19" xfId="0" applyNumberFormat="1" applyFont="1" applyFill="1" applyBorder="1" applyAlignment="1" applyProtection="1">
      <alignment horizontal="right" vertical="center"/>
      <protection hidden="1"/>
    </xf>
    <xf numFmtId="3" fontId="8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 applyProtection="1">
      <alignment horizontal="right" vertical="center"/>
      <protection hidden="1"/>
    </xf>
    <xf numFmtId="3" fontId="8" fillId="0" borderId="22" xfId="0" applyNumberFormat="1" applyFont="1" applyFill="1" applyBorder="1" applyAlignment="1" applyProtection="1">
      <alignment horizontal="right" vertical="center"/>
      <protection hidden="1"/>
    </xf>
    <xf numFmtId="3" fontId="8" fillId="0" borderId="23" xfId="0" applyNumberFormat="1" applyFont="1" applyFill="1" applyBorder="1" applyAlignment="1" applyProtection="1">
      <alignment horizontal="right" vertic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/>
      <protection hidden="1"/>
    </xf>
    <xf numFmtId="3" fontId="8" fillId="0" borderId="25" xfId="0" applyNumberFormat="1" applyFont="1" applyFill="1" applyBorder="1" applyAlignment="1" applyProtection="1">
      <alignment horizontal="right" vertical="center"/>
      <protection hidden="1"/>
    </xf>
    <xf numFmtId="3" fontId="8" fillId="0" borderId="26" xfId="0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8" fillId="0" borderId="6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/>
      <protection locked="0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9" fillId="2" borderId="13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vertical="top" wrapText="1"/>
      <protection locked="0"/>
    </xf>
    <xf numFmtId="3" fontId="8" fillId="0" borderId="8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3" fontId="8" fillId="0" borderId="26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20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3" fontId="8" fillId="0" borderId="31" xfId="0" applyNumberFormat="1" applyFont="1" applyFill="1" applyBorder="1" applyAlignment="1" applyProtection="1">
      <alignment horizontal="right" vertical="center"/>
      <protection hidden="1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3" fontId="9" fillId="3" borderId="13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32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33" xfId="0" applyNumberFormat="1" applyFont="1" applyFill="1" applyBorder="1" applyAlignment="1" applyProtection="1">
      <alignment horizontal="right" vertical="center"/>
      <protection hidden="1"/>
    </xf>
    <xf numFmtId="3" fontId="8" fillId="0" borderId="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right" vertical="center"/>
    </xf>
    <xf numFmtId="3" fontId="9" fillId="3" borderId="17" xfId="0" applyNumberFormat="1" applyFont="1" applyFill="1" applyBorder="1" applyAlignment="1">
      <alignment horizontal="right" vertical="center" wrapText="1"/>
    </xf>
    <xf numFmtId="3" fontId="9" fillId="3" borderId="32" xfId="0" applyNumberFormat="1" applyFont="1" applyFill="1" applyBorder="1" applyAlignment="1" applyProtection="1">
      <alignment horizontal="right" vertical="center"/>
      <protection hidden="1"/>
    </xf>
    <xf numFmtId="3" fontId="8" fillId="0" borderId="34" xfId="0" applyNumberFormat="1" applyFont="1" applyBorder="1" applyAlignment="1">
      <alignment horizontal="right" vertical="center"/>
    </xf>
    <xf numFmtId="3" fontId="9" fillId="3" borderId="34" xfId="0" applyNumberFormat="1" applyFont="1" applyFill="1" applyBorder="1" applyAlignment="1" applyProtection="1">
      <alignment horizontal="right" vertical="center"/>
      <protection hidden="1"/>
    </xf>
    <xf numFmtId="3" fontId="9" fillId="0" borderId="1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101</xdr:row>
      <xdr:rowOff>0</xdr:rowOff>
    </xdr:from>
    <xdr:to>
      <xdr:col>7</xdr:col>
      <xdr:colOff>0</xdr:colOff>
      <xdr:row>102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57775" y="29451300"/>
          <a:ext cx="704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J116"/>
  <sheetViews>
    <sheetView workbookViewId="0" topLeftCell="A97">
      <selection activeCell="F115" sqref="F115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27.75390625" style="0" customWidth="1"/>
    <col min="4" max="4" width="10.625" style="0" customWidth="1"/>
    <col min="5" max="10" width="9.25390625" style="0" customWidth="1"/>
    <col min="11" max="11" width="9.75390625" style="0" customWidth="1"/>
  </cols>
  <sheetData>
    <row r="1" spans="4:8" ht="18.75">
      <c r="D1" s="31"/>
      <c r="E1" s="31"/>
      <c r="G1" s="177" t="s">
        <v>94</v>
      </c>
      <c r="H1" s="177"/>
    </row>
    <row r="2" spans="4:8" ht="12" customHeight="1">
      <c r="D2" s="31"/>
      <c r="E2" s="31"/>
      <c r="G2" s="32"/>
      <c r="H2" s="32"/>
    </row>
    <row r="3" spans="1:9" ht="18.75">
      <c r="A3" s="178" t="s">
        <v>193</v>
      </c>
      <c r="B3" s="178"/>
      <c r="C3" s="178"/>
      <c r="D3" s="178"/>
      <c r="E3" s="178"/>
      <c r="F3" s="178"/>
      <c r="G3" s="178"/>
      <c r="H3" s="178"/>
      <c r="I3" s="178"/>
    </row>
    <row r="4" ht="13.5" thickBot="1"/>
    <row r="5" spans="1:10" ht="13.5" thickBot="1">
      <c r="A5" s="179" t="s">
        <v>24</v>
      </c>
      <c r="B5" s="181" t="s">
        <v>25</v>
      </c>
      <c r="C5" s="179" t="s">
        <v>26</v>
      </c>
      <c r="D5" s="184" t="s">
        <v>176</v>
      </c>
      <c r="E5" s="186" t="s">
        <v>194</v>
      </c>
      <c r="F5" s="191" t="s">
        <v>187</v>
      </c>
      <c r="G5" s="192"/>
      <c r="H5" s="192"/>
      <c r="I5" s="184" t="s">
        <v>195</v>
      </c>
      <c r="J5" s="186" t="s">
        <v>196</v>
      </c>
    </row>
    <row r="6" spans="1:10" ht="49.5" customHeight="1" thickBot="1">
      <c r="A6" s="180"/>
      <c r="B6" s="182"/>
      <c r="C6" s="183"/>
      <c r="D6" s="185"/>
      <c r="E6" s="187"/>
      <c r="F6" s="76" t="s">
        <v>190</v>
      </c>
      <c r="G6" s="77" t="s">
        <v>191</v>
      </c>
      <c r="H6" s="78" t="s">
        <v>192</v>
      </c>
      <c r="I6" s="193"/>
      <c r="J6" s="190"/>
    </row>
    <row r="7" spans="1:10" ht="13.5" thickBot="1">
      <c r="A7" s="100">
        <v>1</v>
      </c>
      <c r="B7" s="100">
        <v>2</v>
      </c>
      <c r="C7" s="79">
        <v>3</v>
      </c>
      <c r="D7" s="93">
        <v>4</v>
      </c>
      <c r="E7" s="93">
        <v>5</v>
      </c>
      <c r="F7" s="225">
        <v>6</v>
      </c>
      <c r="G7" s="226">
        <v>7</v>
      </c>
      <c r="H7" s="225">
        <v>8</v>
      </c>
      <c r="I7" s="81">
        <v>9</v>
      </c>
      <c r="J7" s="80">
        <v>10</v>
      </c>
    </row>
    <row r="8" spans="1:10" ht="13.5" thickBot="1">
      <c r="A8" s="149" t="s">
        <v>98</v>
      </c>
      <c r="B8" s="149"/>
      <c r="C8" s="151" t="s">
        <v>170</v>
      </c>
      <c r="D8" s="167">
        <f>SUM(D9)</f>
        <v>3809</v>
      </c>
      <c r="E8" s="167">
        <f aca="true" t="shared" si="0" ref="E8:J8">SUM(E9)</f>
        <v>3880</v>
      </c>
      <c r="F8" s="168">
        <f t="shared" si="0"/>
        <v>0</v>
      </c>
      <c r="G8" s="221">
        <f t="shared" si="0"/>
        <v>0</v>
      </c>
      <c r="H8" s="168">
        <f t="shared" si="0"/>
        <v>0</v>
      </c>
      <c r="I8" s="221">
        <f t="shared" si="0"/>
        <v>0</v>
      </c>
      <c r="J8" s="168">
        <f t="shared" si="0"/>
        <v>0</v>
      </c>
    </row>
    <row r="9" spans="1:10" ht="13.5" thickBot="1">
      <c r="A9" s="150"/>
      <c r="B9" s="152" t="s">
        <v>168</v>
      </c>
      <c r="C9" s="153" t="s">
        <v>27</v>
      </c>
      <c r="D9" s="169">
        <v>3809</v>
      </c>
      <c r="E9" s="169">
        <v>3880</v>
      </c>
      <c r="F9" s="170"/>
      <c r="G9" s="171">
        <v>0</v>
      </c>
      <c r="H9" s="170"/>
      <c r="I9" s="171"/>
      <c r="J9" s="170"/>
    </row>
    <row r="10" spans="1:10" ht="13.5" thickBot="1">
      <c r="A10" s="20" t="s">
        <v>28</v>
      </c>
      <c r="B10" s="12"/>
      <c r="C10" s="5" t="s">
        <v>29</v>
      </c>
      <c r="D10" s="44">
        <f aca="true" t="shared" si="1" ref="D10:I10">SUM(D11)</f>
        <v>1000</v>
      </c>
      <c r="E10" s="44">
        <f t="shared" si="1"/>
        <v>880</v>
      </c>
      <c r="F10" s="43">
        <f t="shared" si="1"/>
        <v>40</v>
      </c>
      <c r="G10" s="82">
        <f t="shared" si="1"/>
        <v>40</v>
      </c>
      <c r="H10" s="43">
        <f t="shared" si="1"/>
        <v>40</v>
      </c>
      <c r="I10" s="82">
        <f t="shared" si="1"/>
        <v>120</v>
      </c>
      <c r="J10" s="45">
        <f>SUM(I10+E10)</f>
        <v>1000</v>
      </c>
    </row>
    <row r="11" spans="1:10" ht="13.5" thickBot="1">
      <c r="A11" s="17"/>
      <c r="B11" s="13" t="s">
        <v>30</v>
      </c>
      <c r="C11" s="6" t="s">
        <v>27</v>
      </c>
      <c r="D11" s="94">
        <v>1000</v>
      </c>
      <c r="E11" s="94">
        <v>880</v>
      </c>
      <c r="F11" s="50">
        <f>(D11-E11)/3</f>
        <v>40</v>
      </c>
      <c r="G11" s="83">
        <v>40</v>
      </c>
      <c r="H11" s="50">
        <v>40</v>
      </c>
      <c r="I11" s="83">
        <f>SUM(F11:H11)</f>
        <v>120</v>
      </c>
      <c r="J11" s="101">
        <f aca="true" t="shared" si="2" ref="J11:J91">SUM(I11+E11)</f>
        <v>1000</v>
      </c>
    </row>
    <row r="12" spans="1:10" ht="13.5" thickBot="1">
      <c r="A12" s="106">
        <v>600</v>
      </c>
      <c r="B12" s="12"/>
      <c r="C12" s="5" t="s">
        <v>31</v>
      </c>
      <c r="D12" s="44">
        <f aca="true" t="shared" si="3" ref="D12:I12">SUM(D13:D15)</f>
        <v>3408419</v>
      </c>
      <c r="E12" s="44">
        <f t="shared" si="3"/>
        <v>3556615</v>
      </c>
      <c r="F12" s="43">
        <f t="shared" si="3"/>
        <v>0</v>
      </c>
      <c r="G12" s="82">
        <f t="shared" si="3"/>
        <v>0</v>
      </c>
      <c r="H12" s="43">
        <f t="shared" si="3"/>
        <v>0</v>
      </c>
      <c r="I12" s="222">
        <f t="shared" si="3"/>
        <v>0</v>
      </c>
      <c r="J12" s="45">
        <f t="shared" si="2"/>
        <v>3556615</v>
      </c>
    </row>
    <row r="13" spans="1:10" ht="12.75">
      <c r="A13" s="112"/>
      <c r="B13" s="111">
        <v>60004</v>
      </c>
      <c r="C13" s="27" t="s">
        <v>113</v>
      </c>
      <c r="D13" s="95"/>
      <c r="E13" s="96"/>
      <c r="F13" s="50"/>
      <c r="G13" s="83"/>
      <c r="H13" s="50"/>
      <c r="I13" s="210">
        <f>SUM(F13:H13)</f>
        <v>0</v>
      </c>
      <c r="J13" s="88">
        <f t="shared" si="2"/>
        <v>0</v>
      </c>
    </row>
    <row r="14" spans="1:10" ht="25.5">
      <c r="A14" s="17"/>
      <c r="B14" s="103">
        <v>60015</v>
      </c>
      <c r="C14" s="7" t="s">
        <v>95</v>
      </c>
      <c r="D14" s="96">
        <v>1915992</v>
      </c>
      <c r="E14" s="96">
        <v>2098003</v>
      </c>
      <c r="F14" s="57">
        <v>0</v>
      </c>
      <c r="G14" s="122">
        <v>0</v>
      </c>
      <c r="H14" s="57">
        <v>0</v>
      </c>
      <c r="I14" s="122">
        <f>SUM(F14:H14)</f>
        <v>0</v>
      </c>
      <c r="J14" s="102">
        <f>SUM(I14+E14)</f>
        <v>2098003</v>
      </c>
    </row>
    <row r="15" spans="1:10" ht="13.5" thickBot="1">
      <c r="A15" s="17"/>
      <c r="B15" s="105">
        <v>60016</v>
      </c>
      <c r="C15" s="8" t="s">
        <v>32</v>
      </c>
      <c r="D15" s="98">
        <v>1492427</v>
      </c>
      <c r="E15" s="98">
        <v>1458612</v>
      </c>
      <c r="F15" s="60">
        <v>0</v>
      </c>
      <c r="G15" s="211">
        <v>0</v>
      </c>
      <c r="H15" s="50"/>
      <c r="I15" s="211">
        <f>SUM(F15:H15)</f>
        <v>0</v>
      </c>
      <c r="J15" s="87">
        <f t="shared" si="2"/>
        <v>1458612</v>
      </c>
    </row>
    <row r="16" spans="1:10" ht="13.5" thickBot="1">
      <c r="A16" s="12">
        <v>630</v>
      </c>
      <c r="B16" s="165"/>
      <c r="C16" s="5" t="s">
        <v>115</v>
      </c>
      <c r="D16" s="44">
        <f>SUM(D17)</f>
        <v>5000</v>
      </c>
      <c r="E16" s="44">
        <f aca="true" t="shared" si="4" ref="E16:J16">SUM(E17)</f>
        <v>5000</v>
      </c>
      <c r="F16" s="43">
        <f t="shared" si="4"/>
        <v>0</v>
      </c>
      <c r="G16" s="82">
        <f t="shared" si="4"/>
        <v>0</v>
      </c>
      <c r="H16" s="43">
        <f t="shared" si="4"/>
        <v>0</v>
      </c>
      <c r="I16" s="82">
        <f t="shared" si="4"/>
        <v>0</v>
      </c>
      <c r="J16" s="44">
        <f t="shared" si="4"/>
        <v>5000</v>
      </c>
    </row>
    <row r="17" spans="1:10" ht="26.25" thickBot="1">
      <c r="A17" s="17"/>
      <c r="B17" s="121">
        <v>63003</v>
      </c>
      <c r="C17" s="6" t="s">
        <v>116</v>
      </c>
      <c r="D17" s="164">
        <v>5000</v>
      </c>
      <c r="E17" s="94">
        <v>5000</v>
      </c>
      <c r="F17" s="50"/>
      <c r="G17" s="83"/>
      <c r="H17" s="50"/>
      <c r="I17" s="223">
        <f>SUM(F17:H17)</f>
        <v>0</v>
      </c>
      <c r="J17" s="101">
        <f>SUM(E17+I17)</f>
        <v>5000</v>
      </c>
    </row>
    <row r="18" spans="1:10" ht="13.5" thickBot="1">
      <c r="A18" s="108">
        <v>700</v>
      </c>
      <c r="B18" s="12"/>
      <c r="C18" s="5" t="s">
        <v>33</v>
      </c>
      <c r="D18" s="44">
        <f aca="true" t="shared" si="5" ref="D18:I18">SUM(D19:D20)</f>
        <v>2994554</v>
      </c>
      <c r="E18" s="44">
        <f t="shared" si="5"/>
        <v>3120804</v>
      </c>
      <c r="F18" s="43">
        <f t="shared" si="5"/>
        <v>0</v>
      </c>
      <c r="G18" s="82">
        <f t="shared" si="5"/>
        <v>0</v>
      </c>
      <c r="H18" s="43">
        <f t="shared" si="5"/>
        <v>0</v>
      </c>
      <c r="I18" s="224">
        <f t="shared" si="5"/>
        <v>0</v>
      </c>
      <c r="J18" s="45">
        <f t="shared" si="2"/>
        <v>3120804</v>
      </c>
    </row>
    <row r="19" spans="1:10" ht="25.5">
      <c r="A19" s="40"/>
      <c r="B19" s="103">
        <v>70005</v>
      </c>
      <c r="C19" s="7" t="s">
        <v>34</v>
      </c>
      <c r="D19" s="96">
        <v>2994554</v>
      </c>
      <c r="E19" s="96">
        <v>3120804</v>
      </c>
      <c r="F19" s="85"/>
      <c r="G19" s="210"/>
      <c r="H19" s="85"/>
      <c r="I19" s="210">
        <f>SUM(F19:H19)</f>
        <v>0</v>
      </c>
      <c r="J19" s="88">
        <f t="shared" si="2"/>
        <v>3120804</v>
      </c>
    </row>
    <row r="20" spans="1:10" ht="13.5" thickBot="1">
      <c r="A20" s="41"/>
      <c r="B20" s="105">
        <v>70095</v>
      </c>
      <c r="C20" s="8" t="s">
        <v>27</v>
      </c>
      <c r="D20" s="98"/>
      <c r="E20" s="98"/>
      <c r="F20" s="50">
        <v>0</v>
      </c>
      <c r="G20" s="83">
        <v>0</v>
      </c>
      <c r="H20" s="50">
        <v>0</v>
      </c>
      <c r="I20" s="208">
        <f>SUM(F20:H20)</f>
        <v>0</v>
      </c>
      <c r="J20" s="87">
        <f t="shared" si="2"/>
        <v>0</v>
      </c>
    </row>
    <row r="21" spans="1:10" ht="13.5" thickBot="1">
      <c r="A21" s="108">
        <v>710</v>
      </c>
      <c r="B21" s="12"/>
      <c r="C21" s="5" t="s">
        <v>35</v>
      </c>
      <c r="D21" s="44">
        <f>SUM(D22:D26)</f>
        <v>318720</v>
      </c>
      <c r="E21" s="44">
        <f aca="true" t="shared" si="6" ref="E21:J21">SUM(E22:E26)</f>
        <v>152140</v>
      </c>
      <c r="F21" s="43">
        <f t="shared" si="6"/>
        <v>20525</v>
      </c>
      <c r="G21" s="82">
        <f t="shared" si="6"/>
        <v>20527</v>
      </c>
      <c r="H21" s="43">
        <f t="shared" si="6"/>
        <v>20528</v>
      </c>
      <c r="I21" s="82">
        <f t="shared" si="6"/>
        <v>61580</v>
      </c>
      <c r="J21" s="43">
        <f t="shared" si="6"/>
        <v>213720</v>
      </c>
    </row>
    <row r="22" spans="1:10" ht="26.25" thickBot="1">
      <c r="A22" s="123"/>
      <c r="B22" s="26">
        <v>71004</v>
      </c>
      <c r="C22" s="27" t="s">
        <v>103</v>
      </c>
      <c r="D22" s="95"/>
      <c r="E22" s="95"/>
      <c r="F22" s="84"/>
      <c r="G22" s="92"/>
      <c r="H22" s="84"/>
      <c r="I22" s="92"/>
      <c r="J22" s="88">
        <f t="shared" si="2"/>
        <v>0</v>
      </c>
    </row>
    <row r="23" spans="1:10" ht="12.75">
      <c r="A23" s="40"/>
      <c r="B23" s="103">
        <v>71013</v>
      </c>
      <c r="C23" s="7" t="s">
        <v>36</v>
      </c>
      <c r="D23" s="96">
        <v>85000</v>
      </c>
      <c r="E23" s="96"/>
      <c r="F23" s="50">
        <v>0</v>
      </c>
      <c r="G23" s="83">
        <v>0</v>
      </c>
      <c r="H23" s="50">
        <v>0</v>
      </c>
      <c r="I23" s="208">
        <f>SUM(F23:H23)</f>
        <v>0</v>
      </c>
      <c r="J23" s="88">
        <f t="shared" si="2"/>
        <v>0</v>
      </c>
    </row>
    <row r="24" spans="1:10" ht="25.5">
      <c r="A24" s="17"/>
      <c r="B24" s="104">
        <v>71014</v>
      </c>
      <c r="C24" s="9" t="s">
        <v>37</v>
      </c>
      <c r="D24" s="99">
        <v>20000</v>
      </c>
      <c r="E24" s="99"/>
      <c r="F24" s="57">
        <v>0</v>
      </c>
      <c r="G24" s="122">
        <v>0</v>
      </c>
      <c r="H24" s="57">
        <v>0</v>
      </c>
      <c r="I24" s="122">
        <f>SUM(F24:H24)</f>
        <v>0</v>
      </c>
      <c r="J24" s="102">
        <f t="shared" si="2"/>
        <v>0</v>
      </c>
    </row>
    <row r="25" spans="1:10" ht="13.5" thickBot="1">
      <c r="A25" s="39"/>
      <c r="B25" s="15">
        <v>71015</v>
      </c>
      <c r="C25" s="9" t="s">
        <v>38</v>
      </c>
      <c r="D25" s="99">
        <v>208220</v>
      </c>
      <c r="E25" s="99">
        <v>152140</v>
      </c>
      <c r="F25" s="57">
        <v>18692</v>
      </c>
      <c r="G25" s="122">
        <v>18693</v>
      </c>
      <c r="H25" s="57">
        <v>18695</v>
      </c>
      <c r="I25" s="122">
        <f>SUM(F25:H25)</f>
        <v>56080</v>
      </c>
      <c r="J25" s="102">
        <f t="shared" si="2"/>
        <v>208220</v>
      </c>
    </row>
    <row r="26" spans="1:10" ht="13.5" thickBot="1">
      <c r="A26" s="17"/>
      <c r="B26" s="121">
        <v>71035</v>
      </c>
      <c r="C26" s="6" t="s">
        <v>165</v>
      </c>
      <c r="D26" s="94">
        <v>5500</v>
      </c>
      <c r="E26" s="94"/>
      <c r="F26" s="50">
        <v>1833</v>
      </c>
      <c r="G26" s="83">
        <v>1834</v>
      </c>
      <c r="H26" s="50">
        <v>1833</v>
      </c>
      <c r="I26" s="122">
        <f>SUM(F26:H26)</f>
        <v>5500</v>
      </c>
      <c r="J26" s="102">
        <f t="shared" si="2"/>
        <v>5500</v>
      </c>
    </row>
    <row r="27" spans="1:10" ht="13.5" thickBot="1">
      <c r="A27" s="108">
        <v>750</v>
      </c>
      <c r="B27" s="12"/>
      <c r="C27" s="5" t="s">
        <v>39</v>
      </c>
      <c r="D27" s="44">
        <f>SUM(D28:D33)</f>
        <v>1284511</v>
      </c>
      <c r="E27" s="44">
        <f aca="true" t="shared" si="7" ref="E27:J27">SUM(E28:E33)</f>
        <v>1089845</v>
      </c>
      <c r="F27" s="43">
        <f t="shared" si="7"/>
        <v>102451</v>
      </c>
      <c r="G27" s="82">
        <f t="shared" si="7"/>
        <v>102451</v>
      </c>
      <c r="H27" s="43">
        <f t="shared" si="7"/>
        <v>102452</v>
      </c>
      <c r="I27" s="82">
        <f t="shared" si="7"/>
        <v>307354</v>
      </c>
      <c r="J27" s="43">
        <f t="shared" si="7"/>
        <v>1344778</v>
      </c>
    </row>
    <row r="28" spans="1:10" ht="12.75">
      <c r="A28" s="40"/>
      <c r="B28" s="103">
        <v>75011</v>
      </c>
      <c r="C28" s="7" t="s">
        <v>40</v>
      </c>
      <c r="D28" s="96">
        <v>676100</v>
      </c>
      <c r="E28" s="96">
        <v>534338</v>
      </c>
      <c r="F28" s="50">
        <v>47254</v>
      </c>
      <c r="G28" s="83">
        <v>47254</v>
      </c>
      <c r="H28" s="50">
        <v>47254</v>
      </c>
      <c r="I28" s="83">
        <f>SUM(F28:H28)</f>
        <v>141762</v>
      </c>
      <c r="J28" s="88">
        <f t="shared" si="2"/>
        <v>676100</v>
      </c>
    </row>
    <row r="29" spans="1:10" ht="12.75">
      <c r="A29" s="17"/>
      <c r="B29" s="104">
        <v>75020</v>
      </c>
      <c r="C29" s="9" t="s">
        <v>41</v>
      </c>
      <c r="D29" s="99"/>
      <c r="E29" s="99">
        <v>10975</v>
      </c>
      <c r="F29" s="57">
        <v>0</v>
      </c>
      <c r="G29" s="122">
        <v>0</v>
      </c>
      <c r="H29" s="57">
        <v>0</v>
      </c>
      <c r="I29" s="122">
        <f>SUM(F29:H29)</f>
        <v>0</v>
      </c>
      <c r="J29" s="102">
        <f t="shared" si="2"/>
        <v>10975</v>
      </c>
    </row>
    <row r="30" spans="1:10" ht="25.5">
      <c r="A30" s="17"/>
      <c r="B30" s="104">
        <v>75023</v>
      </c>
      <c r="C30" s="9" t="s">
        <v>75</v>
      </c>
      <c r="D30" s="99">
        <v>358000</v>
      </c>
      <c r="E30" s="99">
        <v>464438</v>
      </c>
      <c r="F30" s="57"/>
      <c r="G30" s="122"/>
      <c r="H30" s="57"/>
      <c r="I30" s="122">
        <f>SUM(F30:H30)</f>
        <v>0</v>
      </c>
      <c r="J30" s="102">
        <f t="shared" si="2"/>
        <v>464438</v>
      </c>
    </row>
    <row r="31" spans="1:10" ht="13.5" thickBot="1">
      <c r="A31" s="39"/>
      <c r="B31" s="15">
        <v>75045</v>
      </c>
      <c r="C31" s="9" t="s">
        <v>42</v>
      </c>
      <c r="D31" s="99">
        <v>25000</v>
      </c>
      <c r="E31" s="99">
        <v>25000</v>
      </c>
      <c r="F31" s="57">
        <v>0</v>
      </c>
      <c r="G31" s="122"/>
      <c r="H31" s="57"/>
      <c r="I31" s="122">
        <f>SUM(F31:H31)</f>
        <v>0</v>
      </c>
      <c r="J31" s="102">
        <f t="shared" si="2"/>
        <v>25000</v>
      </c>
    </row>
    <row r="32" spans="1:10" ht="64.5" thickBot="1">
      <c r="A32" s="39"/>
      <c r="B32" s="15">
        <v>75053</v>
      </c>
      <c r="C32" s="162" t="s">
        <v>178</v>
      </c>
      <c r="D32" s="99">
        <v>57146</v>
      </c>
      <c r="E32" s="99">
        <v>52421</v>
      </c>
      <c r="F32" s="57"/>
      <c r="G32" s="122"/>
      <c r="H32" s="57"/>
      <c r="I32" s="122"/>
      <c r="J32" s="102"/>
    </row>
    <row r="33" spans="1:10" ht="26.25" thickBot="1">
      <c r="A33" s="39"/>
      <c r="B33" s="121">
        <v>75075</v>
      </c>
      <c r="C33" s="6" t="s">
        <v>155</v>
      </c>
      <c r="D33" s="94">
        <v>168265</v>
      </c>
      <c r="E33" s="94">
        <v>2673</v>
      </c>
      <c r="F33" s="138">
        <v>55197</v>
      </c>
      <c r="G33" s="83">
        <v>55197</v>
      </c>
      <c r="H33" s="50">
        <v>55198</v>
      </c>
      <c r="I33" s="208">
        <f>SUM(F33:H33)</f>
        <v>165592</v>
      </c>
      <c r="J33" s="88">
        <f t="shared" si="2"/>
        <v>168265</v>
      </c>
    </row>
    <row r="34" spans="1:10" ht="39" thickBot="1">
      <c r="A34" s="107">
        <v>751</v>
      </c>
      <c r="B34" s="12"/>
      <c r="C34" s="5" t="s">
        <v>43</v>
      </c>
      <c r="D34" s="44">
        <f>SUM(D35:D37)</f>
        <v>157737</v>
      </c>
      <c r="E34" s="44">
        <f aca="true" t="shared" si="8" ref="E34:J34">SUM(E35:E37)</f>
        <v>71062</v>
      </c>
      <c r="F34" s="43">
        <f t="shared" si="8"/>
        <v>64192</v>
      </c>
      <c r="G34" s="82">
        <f t="shared" si="8"/>
        <v>657</v>
      </c>
      <c r="H34" s="43">
        <f t="shared" si="8"/>
        <v>657</v>
      </c>
      <c r="I34" s="82">
        <f t="shared" si="8"/>
        <v>1971</v>
      </c>
      <c r="J34" s="43">
        <f t="shared" si="8"/>
        <v>73033</v>
      </c>
    </row>
    <row r="35" spans="1:10" ht="39.75" customHeight="1">
      <c r="A35" s="14"/>
      <c r="B35" s="17">
        <v>75101</v>
      </c>
      <c r="C35" s="6" t="s">
        <v>76</v>
      </c>
      <c r="D35" s="94">
        <v>7882</v>
      </c>
      <c r="E35" s="216">
        <v>5911</v>
      </c>
      <c r="F35" s="161">
        <v>657</v>
      </c>
      <c r="G35" s="173">
        <v>657</v>
      </c>
      <c r="H35" s="161">
        <v>657</v>
      </c>
      <c r="I35" s="173">
        <f>SUM(F35:H35)</f>
        <v>1971</v>
      </c>
      <c r="J35" s="176">
        <f t="shared" si="2"/>
        <v>7882</v>
      </c>
    </row>
    <row r="36" spans="1:10" ht="12.75">
      <c r="A36" s="17"/>
      <c r="B36" s="15">
        <v>75108</v>
      </c>
      <c r="C36" s="9" t="s">
        <v>198</v>
      </c>
      <c r="D36" s="99">
        <v>81650</v>
      </c>
      <c r="E36" s="99"/>
      <c r="F36" s="57">
        <v>63535</v>
      </c>
      <c r="G36" s="122"/>
      <c r="H36" s="57"/>
      <c r="I36" s="122"/>
      <c r="J36" s="102"/>
    </row>
    <row r="37" spans="1:10" ht="66.75" customHeight="1" thickBot="1">
      <c r="A37" s="17"/>
      <c r="B37" s="19" t="s">
        <v>166</v>
      </c>
      <c r="C37" s="7" t="s">
        <v>167</v>
      </c>
      <c r="D37" s="94">
        <v>68205</v>
      </c>
      <c r="E37" s="94">
        <v>65151</v>
      </c>
      <c r="F37" s="138"/>
      <c r="G37" s="83">
        <v>0</v>
      </c>
      <c r="H37" s="50"/>
      <c r="I37" s="208">
        <f>SUM(F37:H37)</f>
        <v>0</v>
      </c>
      <c r="J37" s="88">
        <f t="shared" si="2"/>
        <v>65151</v>
      </c>
    </row>
    <row r="38" spans="1:10" ht="26.25" thickBot="1">
      <c r="A38" s="106">
        <v>754</v>
      </c>
      <c r="B38" s="12"/>
      <c r="C38" s="5" t="s">
        <v>44</v>
      </c>
      <c r="D38" s="44">
        <f aca="true" t="shared" si="9" ref="D38:J38">SUM(D39:D41)</f>
        <v>4348999</v>
      </c>
      <c r="E38" s="44">
        <f t="shared" si="9"/>
        <v>3411400</v>
      </c>
      <c r="F38" s="44">
        <f t="shared" si="9"/>
        <v>312533</v>
      </c>
      <c r="G38" s="44">
        <f t="shared" si="9"/>
        <v>312533</v>
      </c>
      <c r="H38" s="44">
        <f t="shared" si="9"/>
        <v>312533</v>
      </c>
      <c r="I38" s="82">
        <f t="shared" si="9"/>
        <v>937600</v>
      </c>
      <c r="J38" s="43">
        <f t="shared" si="9"/>
        <v>4349000</v>
      </c>
    </row>
    <row r="39" spans="1:10" ht="25.5">
      <c r="A39" s="40"/>
      <c r="B39" s="103">
        <v>75411</v>
      </c>
      <c r="C39" s="7" t="s">
        <v>45</v>
      </c>
      <c r="D39" s="96">
        <v>4185100</v>
      </c>
      <c r="E39" s="96">
        <v>3320637</v>
      </c>
      <c r="F39" s="161">
        <f>(D39-E39)/3</f>
        <v>288154.3333333333</v>
      </c>
      <c r="G39" s="173">
        <f>(D39-E39)/3</f>
        <v>288154.3333333333</v>
      </c>
      <c r="H39" s="161">
        <f>(D39-E39)/3</f>
        <v>288154.3333333333</v>
      </c>
      <c r="I39" s="210">
        <f>SUM(F39:H39)</f>
        <v>864463</v>
      </c>
      <c r="J39" s="88">
        <f t="shared" si="2"/>
        <v>4185100</v>
      </c>
    </row>
    <row r="40" spans="1:10" ht="13.5" thickBot="1">
      <c r="A40" s="39"/>
      <c r="B40" s="15">
        <v>75416</v>
      </c>
      <c r="C40" s="9" t="s">
        <v>46</v>
      </c>
      <c r="D40" s="99">
        <v>150000</v>
      </c>
      <c r="E40" s="99">
        <v>76863</v>
      </c>
      <c r="F40" s="57">
        <f aca="true" t="shared" si="10" ref="F40:F103">(D40-E40)/3</f>
        <v>24379</v>
      </c>
      <c r="G40" s="122">
        <f aca="true" t="shared" si="11" ref="G40:G103">(D40-E40)/3</f>
        <v>24379</v>
      </c>
      <c r="H40" s="57">
        <f aca="true" t="shared" si="12" ref="H40:H103">(D40-E40)/3</f>
        <v>24379</v>
      </c>
      <c r="I40" s="122">
        <f>SUM(F40:H40)</f>
        <v>73137</v>
      </c>
      <c r="J40" s="102">
        <f t="shared" si="2"/>
        <v>150000</v>
      </c>
    </row>
    <row r="41" spans="1:10" ht="13.5" thickBot="1">
      <c r="A41" s="17"/>
      <c r="B41" s="121">
        <v>75495</v>
      </c>
      <c r="C41" s="6" t="s">
        <v>27</v>
      </c>
      <c r="D41" s="94">
        <v>13899</v>
      </c>
      <c r="E41" s="94">
        <v>13900</v>
      </c>
      <c r="F41" s="60">
        <f t="shared" si="10"/>
        <v>-0.3333333333333333</v>
      </c>
      <c r="G41" s="211">
        <f t="shared" si="11"/>
        <v>-0.3333333333333333</v>
      </c>
      <c r="H41" s="60">
        <f t="shared" si="12"/>
        <v>-0.3333333333333333</v>
      </c>
      <c r="I41" s="122"/>
      <c r="J41" s="102">
        <f t="shared" si="2"/>
        <v>13900</v>
      </c>
    </row>
    <row r="42" spans="1:10" ht="64.5" thickBot="1">
      <c r="A42" s="108">
        <v>756</v>
      </c>
      <c r="B42" s="12"/>
      <c r="C42" s="5" t="s">
        <v>89</v>
      </c>
      <c r="D42" s="44">
        <f aca="true" t="shared" si="13" ref="D42:J42">SUM(D43:D49)</f>
        <v>62819849</v>
      </c>
      <c r="E42" s="44">
        <f t="shared" si="13"/>
        <v>50037541</v>
      </c>
      <c r="F42" s="44">
        <f t="shared" si="13"/>
        <v>4260769.333333333</v>
      </c>
      <c r="G42" s="44">
        <f t="shared" si="13"/>
        <v>4260769.333333333</v>
      </c>
      <c r="H42" s="44">
        <f t="shared" si="13"/>
        <v>4260769.333333333</v>
      </c>
      <c r="I42" s="44">
        <f t="shared" si="13"/>
        <v>12782308</v>
      </c>
      <c r="J42" s="44">
        <f t="shared" si="13"/>
        <v>62819849</v>
      </c>
    </row>
    <row r="43" spans="1:10" ht="25.5">
      <c r="A43" s="40"/>
      <c r="B43" s="103">
        <v>75601</v>
      </c>
      <c r="C43" s="7" t="s">
        <v>47</v>
      </c>
      <c r="D43" s="96">
        <v>285000</v>
      </c>
      <c r="E43" s="95">
        <v>262268</v>
      </c>
      <c r="F43" s="53">
        <f t="shared" si="10"/>
        <v>7577.333333333333</v>
      </c>
      <c r="G43" s="208">
        <f t="shared" si="11"/>
        <v>7577.333333333333</v>
      </c>
      <c r="H43" s="53">
        <f t="shared" si="12"/>
        <v>7577.333333333333</v>
      </c>
      <c r="I43" s="217">
        <f>SUM(F43:H43)</f>
        <v>22732</v>
      </c>
      <c r="J43" s="88">
        <f t="shared" si="2"/>
        <v>285000</v>
      </c>
    </row>
    <row r="44" spans="1:10" ht="77.25" thickBot="1">
      <c r="A44" s="39"/>
      <c r="B44" s="110">
        <v>75615</v>
      </c>
      <c r="C44" s="29" t="s">
        <v>100</v>
      </c>
      <c r="D44" s="97">
        <v>15520704</v>
      </c>
      <c r="E44" s="99">
        <v>11506951</v>
      </c>
      <c r="F44" s="57">
        <f t="shared" si="10"/>
        <v>1337917.6666666667</v>
      </c>
      <c r="G44" s="122">
        <f t="shared" si="11"/>
        <v>1337917.6666666667</v>
      </c>
      <c r="H44" s="57">
        <f t="shared" si="12"/>
        <v>1337917.6666666667</v>
      </c>
      <c r="I44" s="137">
        <f aca="true" t="shared" si="14" ref="I44:I49">SUM(F44:H44)</f>
        <v>4013753</v>
      </c>
      <c r="J44" s="115">
        <f t="shared" si="2"/>
        <v>15520704</v>
      </c>
    </row>
    <row r="45" spans="1:10" ht="76.5">
      <c r="A45" s="116"/>
      <c r="B45" s="111">
        <v>75616</v>
      </c>
      <c r="C45" s="27" t="s">
        <v>153</v>
      </c>
      <c r="D45" s="95">
        <v>6670333</v>
      </c>
      <c r="E45" s="99">
        <v>6444570</v>
      </c>
      <c r="F45" s="57">
        <f t="shared" si="10"/>
        <v>75254.33333333333</v>
      </c>
      <c r="G45" s="122">
        <f t="shared" si="11"/>
        <v>75254.33333333333</v>
      </c>
      <c r="H45" s="57">
        <f t="shared" si="12"/>
        <v>75254.33333333333</v>
      </c>
      <c r="I45" s="83">
        <f t="shared" si="14"/>
        <v>225763</v>
      </c>
      <c r="J45" s="117">
        <f t="shared" si="2"/>
        <v>6670333</v>
      </c>
    </row>
    <row r="46" spans="1:10" ht="51">
      <c r="A46" s="17"/>
      <c r="B46" s="104">
        <v>75618</v>
      </c>
      <c r="C46" s="9" t="s">
        <v>83</v>
      </c>
      <c r="D46" s="99">
        <v>3352000</v>
      </c>
      <c r="E46" s="96">
        <v>3341847</v>
      </c>
      <c r="F46" s="57">
        <f t="shared" si="10"/>
        <v>3384.3333333333335</v>
      </c>
      <c r="G46" s="122">
        <f t="shared" si="11"/>
        <v>3384.3333333333335</v>
      </c>
      <c r="H46" s="57">
        <f t="shared" si="12"/>
        <v>3384.3333333333335</v>
      </c>
      <c r="I46" s="155">
        <f t="shared" si="14"/>
        <v>10153</v>
      </c>
      <c r="J46" s="102">
        <f t="shared" si="2"/>
        <v>3352000</v>
      </c>
    </row>
    <row r="47" spans="1:10" ht="12.75">
      <c r="A47" s="17"/>
      <c r="B47" s="104">
        <v>75619</v>
      </c>
      <c r="C47" s="9" t="s">
        <v>48</v>
      </c>
      <c r="D47" s="99">
        <v>131890</v>
      </c>
      <c r="E47" s="94">
        <v>29694</v>
      </c>
      <c r="F47" s="57">
        <f t="shared" si="10"/>
        <v>34065.333333333336</v>
      </c>
      <c r="G47" s="122">
        <f t="shared" si="11"/>
        <v>34065.333333333336</v>
      </c>
      <c r="H47" s="57">
        <f t="shared" si="12"/>
        <v>34065.333333333336</v>
      </c>
      <c r="I47" s="83">
        <f t="shared" si="14"/>
        <v>102196</v>
      </c>
      <c r="J47" s="102">
        <f t="shared" si="2"/>
        <v>131890</v>
      </c>
    </row>
    <row r="48" spans="1:10" ht="38.25">
      <c r="A48" s="17"/>
      <c r="B48" s="104">
        <v>75621</v>
      </c>
      <c r="C48" s="9" t="s">
        <v>49</v>
      </c>
      <c r="D48" s="99">
        <v>28815737</v>
      </c>
      <c r="E48" s="99">
        <v>22240069</v>
      </c>
      <c r="F48" s="57">
        <f t="shared" si="10"/>
        <v>2191889.3333333335</v>
      </c>
      <c r="G48" s="122">
        <f t="shared" si="11"/>
        <v>2191889.3333333335</v>
      </c>
      <c r="H48" s="57">
        <f t="shared" si="12"/>
        <v>2191889.3333333335</v>
      </c>
      <c r="I48" s="155">
        <f t="shared" si="14"/>
        <v>6575668</v>
      </c>
      <c r="J48" s="102">
        <f t="shared" si="2"/>
        <v>28815737</v>
      </c>
    </row>
    <row r="49" spans="1:10" ht="39" thickBot="1">
      <c r="A49" s="39"/>
      <c r="B49" s="105">
        <v>75622</v>
      </c>
      <c r="C49" s="8" t="s">
        <v>50</v>
      </c>
      <c r="D49" s="98">
        <v>8044185</v>
      </c>
      <c r="E49" s="94">
        <v>6212142</v>
      </c>
      <c r="F49" s="60">
        <f t="shared" si="10"/>
        <v>610681</v>
      </c>
      <c r="G49" s="211">
        <f t="shared" si="11"/>
        <v>610681</v>
      </c>
      <c r="H49" s="60">
        <f t="shared" si="12"/>
        <v>610681</v>
      </c>
      <c r="I49" s="83">
        <f t="shared" si="14"/>
        <v>1832043</v>
      </c>
      <c r="J49" s="87">
        <f t="shared" si="2"/>
        <v>8044185</v>
      </c>
    </row>
    <row r="50" spans="1:10" ht="13.5" thickBot="1">
      <c r="A50" s="108">
        <v>758</v>
      </c>
      <c r="B50" s="12"/>
      <c r="C50" s="5" t="s">
        <v>51</v>
      </c>
      <c r="D50" s="44">
        <f aca="true" t="shared" si="15" ref="D50:I50">SUM(D51:D57)</f>
        <v>74113411</v>
      </c>
      <c r="E50" s="44">
        <f t="shared" si="15"/>
        <v>62497939</v>
      </c>
      <c r="F50" s="44">
        <f t="shared" si="15"/>
        <v>3925558.333333333</v>
      </c>
      <c r="G50" s="44">
        <f t="shared" si="15"/>
        <v>3925558.333333333</v>
      </c>
      <c r="H50" s="44">
        <f t="shared" si="15"/>
        <v>3925558.333333333</v>
      </c>
      <c r="I50" s="44">
        <f t="shared" si="15"/>
        <v>11776675</v>
      </c>
      <c r="J50" s="45">
        <f t="shared" si="2"/>
        <v>74274614</v>
      </c>
    </row>
    <row r="51" spans="1:10" ht="39" thickBot="1">
      <c r="A51" s="40"/>
      <c r="B51" s="103">
        <v>75801</v>
      </c>
      <c r="C51" s="7" t="s">
        <v>77</v>
      </c>
      <c r="D51" s="96">
        <v>62482113</v>
      </c>
      <c r="E51" s="95">
        <v>52894651</v>
      </c>
      <c r="F51" s="53">
        <f t="shared" si="10"/>
        <v>3195820.6666666665</v>
      </c>
      <c r="G51" s="208">
        <f t="shared" si="11"/>
        <v>3195820.6666666665</v>
      </c>
      <c r="H51" s="53">
        <f t="shared" si="12"/>
        <v>3195820.6666666665</v>
      </c>
      <c r="I51" s="210">
        <f>SUM(F51:H51)</f>
        <v>9587462</v>
      </c>
      <c r="J51" s="117">
        <f t="shared" si="2"/>
        <v>62482113</v>
      </c>
    </row>
    <row r="52" spans="1:10" ht="25.5">
      <c r="A52" s="17"/>
      <c r="B52" s="103">
        <v>75802</v>
      </c>
      <c r="C52" s="7" t="s">
        <v>171</v>
      </c>
      <c r="D52" s="96">
        <v>1500000</v>
      </c>
      <c r="E52" s="96">
        <v>1500000</v>
      </c>
      <c r="F52" s="57">
        <f t="shared" si="10"/>
        <v>0</v>
      </c>
      <c r="G52" s="122">
        <f t="shared" si="11"/>
        <v>0</v>
      </c>
      <c r="H52" s="57">
        <f t="shared" si="12"/>
        <v>0</v>
      </c>
      <c r="I52" s="210">
        <f>SUM(F52:H52)</f>
        <v>0</v>
      </c>
      <c r="J52" s="117">
        <f t="shared" si="2"/>
        <v>1500000</v>
      </c>
    </row>
    <row r="53" spans="1:10" ht="25.5">
      <c r="A53" s="17"/>
      <c r="B53" s="104">
        <v>75803</v>
      </c>
      <c r="C53" s="9" t="s">
        <v>82</v>
      </c>
      <c r="D53" s="99">
        <v>522503</v>
      </c>
      <c r="E53" s="99">
        <v>391878</v>
      </c>
      <c r="F53" s="57">
        <f t="shared" si="10"/>
        <v>43541.666666666664</v>
      </c>
      <c r="G53" s="122">
        <f t="shared" si="11"/>
        <v>43541.666666666664</v>
      </c>
      <c r="H53" s="57">
        <f t="shared" si="12"/>
        <v>43541.666666666664</v>
      </c>
      <c r="I53" s="155">
        <f>SUM(F53:H53)</f>
        <v>130625</v>
      </c>
      <c r="J53" s="102">
        <f t="shared" si="2"/>
        <v>522503</v>
      </c>
    </row>
    <row r="54" spans="1:10" ht="25.5">
      <c r="A54" s="16"/>
      <c r="B54" s="104">
        <v>75807</v>
      </c>
      <c r="C54" s="9" t="s">
        <v>91</v>
      </c>
      <c r="D54" s="99">
        <v>3686983</v>
      </c>
      <c r="E54" s="99">
        <v>2765241</v>
      </c>
      <c r="F54" s="57">
        <f t="shared" si="10"/>
        <v>307247.3333333333</v>
      </c>
      <c r="G54" s="122">
        <f t="shared" si="11"/>
        <v>307247.3333333333</v>
      </c>
      <c r="H54" s="57">
        <f t="shared" si="12"/>
        <v>307247.3333333333</v>
      </c>
      <c r="I54" s="122">
        <f>SUM(F54:H54)</f>
        <v>921742</v>
      </c>
      <c r="J54" s="102">
        <f t="shared" si="2"/>
        <v>3686983</v>
      </c>
    </row>
    <row r="55" spans="1:10" ht="12.75">
      <c r="A55" s="16"/>
      <c r="B55" s="104">
        <v>75814</v>
      </c>
      <c r="C55" s="9" t="s">
        <v>181</v>
      </c>
      <c r="D55" s="99">
        <v>664271</v>
      </c>
      <c r="E55" s="99">
        <v>825474</v>
      </c>
      <c r="F55" s="57"/>
      <c r="G55" s="122"/>
      <c r="H55" s="57"/>
      <c r="I55" s="122">
        <f>SUM(F55:H55)</f>
        <v>0</v>
      </c>
      <c r="J55" s="102">
        <f t="shared" si="2"/>
        <v>825474</v>
      </c>
    </row>
    <row r="56" spans="1:10" ht="25.5">
      <c r="A56" s="16"/>
      <c r="B56" s="104">
        <v>75831</v>
      </c>
      <c r="C56" s="9" t="s">
        <v>97</v>
      </c>
      <c r="D56" s="99">
        <v>2670464</v>
      </c>
      <c r="E56" s="99">
        <v>1940310</v>
      </c>
      <c r="F56" s="57">
        <f t="shared" si="10"/>
        <v>243384.66666666666</v>
      </c>
      <c r="G56" s="122">
        <f t="shared" si="11"/>
        <v>243384.66666666666</v>
      </c>
      <c r="H56" s="57">
        <f t="shared" si="12"/>
        <v>243384.66666666666</v>
      </c>
      <c r="I56" s="155">
        <f>SUM(F56:H56)</f>
        <v>730154</v>
      </c>
      <c r="J56" s="102">
        <f t="shared" si="2"/>
        <v>2670464</v>
      </c>
    </row>
    <row r="57" spans="1:10" ht="26.25" thickBot="1">
      <c r="A57" s="41"/>
      <c r="B57" s="105">
        <v>75832</v>
      </c>
      <c r="C57" s="8" t="s">
        <v>92</v>
      </c>
      <c r="D57" s="98">
        <v>2587077</v>
      </c>
      <c r="E57" s="98">
        <v>2180385</v>
      </c>
      <c r="F57" s="60">
        <f t="shared" si="10"/>
        <v>135564</v>
      </c>
      <c r="G57" s="211">
        <f t="shared" si="11"/>
        <v>135564</v>
      </c>
      <c r="H57" s="60">
        <f t="shared" si="12"/>
        <v>135564</v>
      </c>
      <c r="I57" s="83">
        <f>SUM(F57:H57)</f>
        <v>406692</v>
      </c>
      <c r="J57" s="87">
        <f t="shared" si="2"/>
        <v>2587077</v>
      </c>
    </row>
    <row r="58" spans="1:10" ht="13.5" thickBot="1">
      <c r="A58" s="108">
        <v>801</v>
      </c>
      <c r="B58" s="12"/>
      <c r="C58" s="5" t="s">
        <v>52</v>
      </c>
      <c r="D58" s="44">
        <f aca="true" t="shared" si="16" ref="D58:J58">SUM(D59:D67)</f>
        <v>662840</v>
      </c>
      <c r="E58" s="44">
        <f t="shared" si="16"/>
        <v>515854</v>
      </c>
      <c r="F58" s="44">
        <f t="shared" si="16"/>
        <v>64617.66666666667</v>
      </c>
      <c r="G58" s="44">
        <f t="shared" si="16"/>
        <v>64617.66666666667</v>
      </c>
      <c r="H58" s="44">
        <f t="shared" si="16"/>
        <v>64617.66666666667</v>
      </c>
      <c r="I58" s="44">
        <f t="shared" si="16"/>
        <v>193853</v>
      </c>
      <c r="J58" s="43">
        <f t="shared" si="16"/>
        <v>709707</v>
      </c>
    </row>
    <row r="59" spans="1:10" ht="12.75">
      <c r="A59" s="40"/>
      <c r="B59" s="103">
        <v>80101</v>
      </c>
      <c r="C59" s="7" t="s">
        <v>53</v>
      </c>
      <c r="D59" s="96">
        <v>309451</v>
      </c>
      <c r="E59" s="94">
        <v>168942</v>
      </c>
      <c r="F59" s="53">
        <f t="shared" si="10"/>
        <v>46836.333333333336</v>
      </c>
      <c r="G59" s="208">
        <f t="shared" si="11"/>
        <v>46836.333333333336</v>
      </c>
      <c r="H59" s="53">
        <f t="shared" si="12"/>
        <v>46836.333333333336</v>
      </c>
      <c r="I59" s="218">
        <f>SUM(F59:H59)</f>
        <v>140509</v>
      </c>
      <c r="J59" s="101">
        <f>SUM(I59+E59)</f>
        <v>309451</v>
      </c>
    </row>
    <row r="60" spans="1:10" ht="12.75">
      <c r="A60" s="17"/>
      <c r="B60" s="103">
        <v>80102</v>
      </c>
      <c r="C60" s="7" t="s">
        <v>149</v>
      </c>
      <c r="D60" s="96">
        <v>1500</v>
      </c>
      <c r="E60" s="99">
        <v>1925</v>
      </c>
      <c r="F60" s="57"/>
      <c r="G60" s="122"/>
      <c r="H60" s="57"/>
      <c r="I60" s="155">
        <f aca="true" t="shared" si="17" ref="I60:I67">SUM(F60:H60)</f>
        <v>0</v>
      </c>
      <c r="J60" s="102">
        <f t="shared" si="2"/>
        <v>1925</v>
      </c>
    </row>
    <row r="61" spans="1:10" ht="12.75">
      <c r="A61" s="17"/>
      <c r="B61" s="103">
        <v>80104</v>
      </c>
      <c r="C61" s="7" t="s">
        <v>6</v>
      </c>
      <c r="D61" s="96"/>
      <c r="E61" s="96"/>
      <c r="F61" s="57">
        <f t="shared" si="10"/>
        <v>0</v>
      </c>
      <c r="G61" s="122">
        <f t="shared" si="11"/>
        <v>0</v>
      </c>
      <c r="H61" s="57">
        <f t="shared" si="12"/>
        <v>0</v>
      </c>
      <c r="I61" s="218">
        <f t="shared" si="17"/>
        <v>0</v>
      </c>
      <c r="J61" s="102">
        <f t="shared" si="2"/>
        <v>0</v>
      </c>
    </row>
    <row r="62" spans="1:10" ht="12.75">
      <c r="A62" s="17"/>
      <c r="B62" s="104">
        <v>80110</v>
      </c>
      <c r="C62" s="9" t="s">
        <v>54</v>
      </c>
      <c r="D62" s="99">
        <v>26471</v>
      </c>
      <c r="E62" s="99">
        <v>26482</v>
      </c>
      <c r="F62" s="57"/>
      <c r="G62" s="122"/>
      <c r="H62" s="57"/>
      <c r="I62" s="155">
        <f t="shared" si="17"/>
        <v>0</v>
      </c>
      <c r="J62" s="102">
        <f t="shared" si="2"/>
        <v>26482</v>
      </c>
    </row>
    <row r="63" spans="1:10" ht="12.75">
      <c r="A63" s="17"/>
      <c r="B63" s="104">
        <v>80120</v>
      </c>
      <c r="C63" s="9" t="s">
        <v>55</v>
      </c>
      <c r="D63" s="96">
        <v>71282</v>
      </c>
      <c r="E63" s="96">
        <v>35717</v>
      </c>
      <c r="F63" s="57">
        <f t="shared" si="10"/>
        <v>11855</v>
      </c>
      <c r="G63" s="122">
        <f t="shared" si="11"/>
        <v>11855</v>
      </c>
      <c r="H63" s="57">
        <f t="shared" si="12"/>
        <v>11855</v>
      </c>
      <c r="I63" s="218">
        <f t="shared" si="17"/>
        <v>35565</v>
      </c>
      <c r="J63" s="88">
        <f>SUM(I63+E63)</f>
        <v>71282</v>
      </c>
    </row>
    <row r="64" spans="1:10" ht="12.75">
      <c r="A64" s="16"/>
      <c r="B64" s="104">
        <v>80123</v>
      </c>
      <c r="C64" s="9" t="s">
        <v>88</v>
      </c>
      <c r="D64" s="99"/>
      <c r="E64" s="99"/>
      <c r="F64" s="57">
        <f t="shared" si="10"/>
        <v>0</v>
      </c>
      <c r="G64" s="122">
        <f t="shared" si="11"/>
        <v>0</v>
      </c>
      <c r="H64" s="57">
        <f t="shared" si="12"/>
        <v>0</v>
      </c>
      <c r="I64" s="155">
        <f t="shared" si="17"/>
        <v>0</v>
      </c>
      <c r="J64" s="102">
        <f t="shared" si="2"/>
        <v>0</v>
      </c>
    </row>
    <row r="65" spans="1:10" ht="12.75">
      <c r="A65" s="17"/>
      <c r="B65" s="104">
        <v>80130</v>
      </c>
      <c r="C65" s="9" t="s">
        <v>84</v>
      </c>
      <c r="D65" s="99">
        <v>76935</v>
      </c>
      <c r="E65" s="99">
        <v>66057</v>
      </c>
      <c r="F65" s="57">
        <f t="shared" si="10"/>
        <v>3626</v>
      </c>
      <c r="G65" s="122">
        <f t="shared" si="11"/>
        <v>3626</v>
      </c>
      <c r="H65" s="57">
        <f t="shared" si="12"/>
        <v>3626</v>
      </c>
      <c r="I65" s="218">
        <f>SUM(F65:H65)</f>
        <v>10878</v>
      </c>
      <c r="J65" s="102">
        <f t="shared" si="2"/>
        <v>76935</v>
      </c>
    </row>
    <row r="66" spans="1:10" ht="38.25">
      <c r="A66" s="17"/>
      <c r="B66" s="104">
        <v>80140</v>
      </c>
      <c r="C66" s="9" t="s">
        <v>78</v>
      </c>
      <c r="D66" s="99">
        <v>18484</v>
      </c>
      <c r="E66" s="99">
        <v>11583</v>
      </c>
      <c r="F66" s="57">
        <f t="shared" si="10"/>
        <v>2300.3333333333335</v>
      </c>
      <c r="G66" s="122">
        <f t="shared" si="11"/>
        <v>2300.3333333333335</v>
      </c>
      <c r="H66" s="57">
        <f t="shared" si="12"/>
        <v>2300.3333333333335</v>
      </c>
      <c r="I66" s="155">
        <f t="shared" si="17"/>
        <v>6901</v>
      </c>
      <c r="J66" s="102">
        <f t="shared" si="2"/>
        <v>18484</v>
      </c>
    </row>
    <row r="67" spans="1:10" ht="13.5" thickBot="1">
      <c r="A67" s="39"/>
      <c r="B67" s="105">
        <v>80195</v>
      </c>
      <c r="C67" s="8" t="s">
        <v>27</v>
      </c>
      <c r="D67" s="98">
        <v>158717</v>
      </c>
      <c r="E67" s="98">
        <v>205148</v>
      </c>
      <c r="F67" s="60"/>
      <c r="G67" s="211"/>
      <c r="H67" s="60"/>
      <c r="I67" s="218">
        <f t="shared" si="17"/>
        <v>0</v>
      </c>
      <c r="J67" s="87">
        <f t="shared" si="2"/>
        <v>205148</v>
      </c>
    </row>
    <row r="68" spans="1:10" ht="13.5" thickBot="1">
      <c r="A68" s="109">
        <v>803</v>
      </c>
      <c r="B68" s="12"/>
      <c r="C68" s="5" t="s">
        <v>105</v>
      </c>
      <c r="D68" s="63">
        <f aca="true" t="shared" si="18" ref="D68:I68">SUM(D69)</f>
        <v>32291</v>
      </c>
      <c r="E68" s="63">
        <f t="shared" si="18"/>
        <v>32291</v>
      </c>
      <c r="F68" s="63">
        <f t="shared" si="18"/>
        <v>0</v>
      </c>
      <c r="G68" s="63">
        <f t="shared" si="18"/>
        <v>0</v>
      </c>
      <c r="H68" s="63">
        <f t="shared" si="18"/>
        <v>0</v>
      </c>
      <c r="I68" s="63">
        <f t="shared" si="18"/>
        <v>0</v>
      </c>
      <c r="J68" s="45">
        <f t="shared" si="2"/>
        <v>32291</v>
      </c>
    </row>
    <row r="69" spans="1:10" ht="13.5" thickBot="1">
      <c r="A69" s="16"/>
      <c r="B69" s="17">
        <v>80309</v>
      </c>
      <c r="C69" s="6" t="s">
        <v>104</v>
      </c>
      <c r="D69" s="94">
        <v>32291</v>
      </c>
      <c r="E69" s="94">
        <v>32291</v>
      </c>
      <c r="F69" s="50">
        <f t="shared" si="10"/>
        <v>0</v>
      </c>
      <c r="G69" s="83">
        <f t="shared" si="11"/>
        <v>0</v>
      </c>
      <c r="H69" s="50">
        <f t="shared" si="12"/>
        <v>0</v>
      </c>
      <c r="I69" s="83">
        <f>SUM(F69:H69)</f>
        <v>0</v>
      </c>
      <c r="J69" s="101">
        <f t="shared" si="2"/>
        <v>32291</v>
      </c>
    </row>
    <row r="70" spans="1:10" ht="13.5" thickBot="1">
      <c r="A70" s="12">
        <v>851</v>
      </c>
      <c r="B70" s="12"/>
      <c r="C70" s="5" t="s">
        <v>56</v>
      </c>
      <c r="D70" s="44">
        <f>SUM(D71:D72)</f>
        <v>34000</v>
      </c>
      <c r="E70" s="44">
        <f aca="true" t="shared" si="19" ref="E70:J70">SUM(E71:E72)</f>
        <v>18996</v>
      </c>
      <c r="F70" s="44">
        <f t="shared" si="19"/>
        <v>5021.333333333333</v>
      </c>
      <c r="G70" s="44">
        <f t="shared" si="19"/>
        <v>5021.333333333333</v>
      </c>
      <c r="H70" s="44">
        <f t="shared" si="19"/>
        <v>5021.333333333333</v>
      </c>
      <c r="I70" s="44">
        <f t="shared" si="19"/>
        <v>15064</v>
      </c>
      <c r="J70" s="44">
        <f t="shared" si="19"/>
        <v>34060</v>
      </c>
    </row>
    <row r="71" spans="1:10" ht="12.75">
      <c r="A71" s="17"/>
      <c r="B71" s="26">
        <v>85154</v>
      </c>
      <c r="C71" s="27" t="s">
        <v>122</v>
      </c>
      <c r="D71" s="95"/>
      <c r="E71" s="95">
        <v>60</v>
      </c>
      <c r="F71" s="53"/>
      <c r="G71" s="208"/>
      <c r="H71" s="53"/>
      <c r="I71" s="92"/>
      <c r="J71" s="117">
        <f t="shared" si="2"/>
        <v>60</v>
      </c>
    </row>
    <row r="72" spans="1:10" ht="51.75" thickBot="1">
      <c r="A72" s="17"/>
      <c r="B72" s="17">
        <v>85156</v>
      </c>
      <c r="C72" s="6" t="s">
        <v>85</v>
      </c>
      <c r="D72" s="94">
        <v>34000</v>
      </c>
      <c r="E72" s="94">
        <v>18936</v>
      </c>
      <c r="F72" s="60">
        <f t="shared" si="10"/>
        <v>5021.333333333333</v>
      </c>
      <c r="G72" s="211">
        <f t="shared" si="11"/>
        <v>5021.333333333333</v>
      </c>
      <c r="H72" s="60">
        <f t="shared" si="12"/>
        <v>5021.333333333333</v>
      </c>
      <c r="I72" s="83">
        <f>SUM(F72:H72)</f>
        <v>15064</v>
      </c>
      <c r="J72" s="101">
        <f t="shared" si="2"/>
        <v>34000</v>
      </c>
    </row>
    <row r="73" spans="1:10" ht="13.5" thickBot="1">
      <c r="A73" s="106">
        <v>852</v>
      </c>
      <c r="B73" s="12"/>
      <c r="C73" s="5" t="s">
        <v>86</v>
      </c>
      <c r="D73" s="44">
        <f aca="true" t="shared" si="20" ref="D73:I73">SUM(D74:D88)</f>
        <v>24693880</v>
      </c>
      <c r="E73" s="44">
        <f t="shared" si="20"/>
        <v>15675012</v>
      </c>
      <c r="F73" s="44">
        <f t="shared" si="20"/>
        <v>3026437.6666666665</v>
      </c>
      <c r="G73" s="44">
        <f t="shared" si="20"/>
        <v>3026437.6666666665</v>
      </c>
      <c r="H73" s="44">
        <f t="shared" si="20"/>
        <v>3026437.6666666665</v>
      </c>
      <c r="I73" s="44">
        <f t="shared" si="20"/>
        <v>9079313</v>
      </c>
      <c r="J73" s="220">
        <f t="shared" si="2"/>
        <v>24754325</v>
      </c>
    </row>
    <row r="74" spans="1:10" ht="24.75" customHeight="1">
      <c r="A74" s="40"/>
      <c r="B74" s="26">
        <v>85201</v>
      </c>
      <c r="C74" s="27" t="s">
        <v>57</v>
      </c>
      <c r="D74" s="89">
        <v>774944</v>
      </c>
      <c r="E74" s="96">
        <v>541030</v>
      </c>
      <c r="F74" s="53">
        <f t="shared" si="10"/>
        <v>77971.33333333333</v>
      </c>
      <c r="G74" s="208">
        <f t="shared" si="11"/>
        <v>77971.33333333333</v>
      </c>
      <c r="H74" s="53">
        <f t="shared" si="12"/>
        <v>77971.33333333333</v>
      </c>
      <c r="I74" s="83">
        <f>SUM(F74:H74)</f>
        <v>233914</v>
      </c>
      <c r="J74" s="88">
        <f t="shared" si="2"/>
        <v>774944</v>
      </c>
    </row>
    <row r="75" spans="1:10" ht="12.75">
      <c r="A75" s="17"/>
      <c r="B75" s="15">
        <v>85202</v>
      </c>
      <c r="C75" s="9" t="s">
        <v>58</v>
      </c>
      <c r="D75" s="90">
        <v>2129200</v>
      </c>
      <c r="E75" s="99">
        <v>1667032</v>
      </c>
      <c r="F75" s="57">
        <f t="shared" si="10"/>
        <v>154056</v>
      </c>
      <c r="G75" s="122">
        <f t="shared" si="11"/>
        <v>154056</v>
      </c>
      <c r="H75" s="57">
        <f t="shared" si="12"/>
        <v>154056</v>
      </c>
      <c r="I75" s="122">
        <f aca="true" t="shared" si="21" ref="I75:I88">SUM(F75:H75)</f>
        <v>462168</v>
      </c>
      <c r="J75" s="102">
        <f t="shared" si="2"/>
        <v>2129200</v>
      </c>
    </row>
    <row r="76" spans="1:10" ht="12.75">
      <c r="A76" s="17"/>
      <c r="B76" s="15">
        <v>85203</v>
      </c>
      <c r="C76" s="9" t="s">
        <v>59</v>
      </c>
      <c r="D76" s="90">
        <v>403278</v>
      </c>
      <c r="E76" s="99">
        <v>277721</v>
      </c>
      <c r="F76" s="57">
        <f t="shared" si="10"/>
        <v>41852.333333333336</v>
      </c>
      <c r="G76" s="122">
        <f t="shared" si="11"/>
        <v>41852.333333333336</v>
      </c>
      <c r="H76" s="57">
        <f t="shared" si="12"/>
        <v>41852.333333333336</v>
      </c>
      <c r="I76" s="122">
        <f t="shared" si="21"/>
        <v>125557</v>
      </c>
      <c r="J76" s="102">
        <f t="shared" si="2"/>
        <v>403278</v>
      </c>
    </row>
    <row r="77" spans="1:10" ht="12.75">
      <c r="A77" s="17"/>
      <c r="B77" s="15">
        <v>85204</v>
      </c>
      <c r="C77" s="9" t="s">
        <v>60</v>
      </c>
      <c r="D77" s="90">
        <v>175064</v>
      </c>
      <c r="E77" s="99">
        <v>235394</v>
      </c>
      <c r="F77" s="57"/>
      <c r="G77" s="122"/>
      <c r="H77" s="57"/>
      <c r="I77" s="83">
        <f t="shared" si="21"/>
        <v>0</v>
      </c>
      <c r="J77" s="102">
        <f t="shared" si="2"/>
        <v>235394</v>
      </c>
    </row>
    <row r="78" spans="1:10" ht="52.5" customHeight="1" thickBot="1">
      <c r="A78" s="41"/>
      <c r="B78" s="30">
        <v>85212</v>
      </c>
      <c r="C78" s="29" t="s">
        <v>96</v>
      </c>
      <c r="D78" s="91">
        <v>16900000</v>
      </c>
      <c r="E78" s="97">
        <v>10215857</v>
      </c>
      <c r="F78" s="57">
        <f t="shared" si="10"/>
        <v>2228047.6666666665</v>
      </c>
      <c r="G78" s="122">
        <f t="shared" si="11"/>
        <v>2228047.6666666665</v>
      </c>
      <c r="H78" s="57">
        <f t="shared" si="12"/>
        <v>2228047.6666666665</v>
      </c>
      <c r="I78" s="219">
        <f t="shared" si="21"/>
        <v>6684143</v>
      </c>
      <c r="J78" s="115">
        <f t="shared" si="2"/>
        <v>16900000</v>
      </c>
    </row>
    <row r="79" spans="1:10" ht="66" customHeight="1">
      <c r="A79" s="40"/>
      <c r="B79" s="26">
        <v>85213</v>
      </c>
      <c r="C79" s="27" t="s">
        <v>101</v>
      </c>
      <c r="D79" s="92">
        <v>174000</v>
      </c>
      <c r="E79" s="95">
        <v>74650</v>
      </c>
      <c r="F79" s="57">
        <f t="shared" si="10"/>
        <v>33116.666666666664</v>
      </c>
      <c r="G79" s="122">
        <f t="shared" si="11"/>
        <v>33116.666666666664</v>
      </c>
      <c r="H79" s="57">
        <f t="shared" si="12"/>
        <v>33116.666666666664</v>
      </c>
      <c r="I79" s="210">
        <f t="shared" si="21"/>
        <v>99350</v>
      </c>
      <c r="J79" s="117">
        <f t="shared" si="2"/>
        <v>174000</v>
      </c>
    </row>
    <row r="80" spans="1:10" ht="39.75" customHeight="1">
      <c r="A80" s="71"/>
      <c r="B80" s="119">
        <v>85214</v>
      </c>
      <c r="C80" s="7" t="s">
        <v>106</v>
      </c>
      <c r="D80" s="159">
        <v>2269000</v>
      </c>
      <c r="E80" s="159">
        <v>1299000</v>
      </c>
      <c r="F80" s="57">
        <f t="shared" si="10"/>
        <v>323333.3333333333</v>
      </c>
      <c r="G80" s="122">
        <f t="shared" si="11"/>
        <v>323333.3333333333</v>
      </c>
      <c r="H80" s="57">
        <f t="shared" si="12"/>
        <v>323333.3333333333</v>
      </c>
      <c r="I80" s="122">
        <f t="shared" si="21"/>
        <v>970000</v>
      </c>
      <c r="J80" s="102">
        <f t="shared" si="2"/>
        <v>2269000</v>
      </c>
    </row>
    <row r="81" spans="1:10" ht="14.25" customHeight="1">
      <c r="A81" s="71"/>
      <c r="B81" s="119">
        <v>85215</v>
      </c>
      <c r="C81" s="7" t="s">
        <v>124</v>
      </c>
      <c r="D81" s="118"/>
      <c r="E81" s="215">
        <v>115</v>
      </c>
      <c r="F81" s="57"/>
      <c r="G81" s="122"/>
      <c r="H81" s="57"/>
      <c r="I81" s="122">
        <f t="shared" si="21"/>
        <v>0</v>
      </c>
      <c r="J81" s="102">
        <f t="shared" si="2"/>
        <v>115</v>
      </c>
    </row>
    <row r="82" spans="1:10" ht="12.75">
      <c r="A82" s="17"/>
      <c r="B82" s="15">
        <v>85219</v>
      </c>
      <c r="C82" s="9" t="s">
        <v>61</v>
      </c>
      <c r="D82" s="90">
        <v>758750</v>
      </c>
      <c r="E82" s="99">
        <v>577033</v>
      </c>
      <c r="F82" s="57">
        <f t="shared" si="10"/>
        <v>60572.333333333336</v>
      </c>
      <c r="G82" s="122">
        <f t="shared" si="11"/>
        <v>60572.333333333336</v>
      </c>
      <c r="H82" s="57">
        <f t="shared" si="12"/>
        <v>60572.333333333336</v>
      </c>
      <c r="I82" s="208">
        <f t="shared" si="21"/>
        <v>181717</v>
      </c>
      <c r="J82" s="102">
        <f t="shared" si="2"/>
        <v>758750</v>
      </c>
    </row>
    <row r="83" spans="1:10" ht="12.75">
      <c r="A83" s="17"/>
      <c r="B83" s="15">
        <v>85220</v>
      </c>
      <c r="C83" s="9" t="s">
        <v>161</v>
      </c>
      <c r="D83" s="90">
        <v>63633</v>
      </c>
      <c r="E83" s="99">
        <v>32883</v>
      </c>
      <c r="F83" s="57">
        <f t="shared" si="10"/>
        <v>10250</v>
      </c>
      <c r="G83" s="122">
        <f t="shared" si="11"/>
        <v>10250</v>
      </c>
      <c r="H83" s="57">
        <f t="shared" si="12"/>
        <v>10250</v>
      </c>
      <c r="I83" s="208">
        <f t="shared" si="21"/>
        <v>30750</v>
      </c>
      <c r="J83" s="102">
        <f t="shared" si="2"/>
        <v>63633</v>
      </c>
    </row>
    <row r="84" spans="1:10" ht="12.75">
      <c r="A84" s="17"/>
      <c r="B84" s="15">
        <v>85226</v>
      </c>
      <c r="C84" s="7" t="s">
        <v>62</v>
      </c>
      <c r="D84" s="89">
        <v>13700</v>
      </c>
      <c r="E84" s="96">
        <v>8166</v>
      </c>
      <c r="F84" s="57">
        <f t="shared" si="10"/>
        <v>1844.6666666666667</v>
      </c>
      <c r="G84" s="122">
        <f t="shared" si="11"/>
        <v>1844.6666666666667</v>
      </c>
      <c r="H84" s="57">
        <f t="shared" si="12"/>
        <v>1844.6666666666667</v>
      </c>
      <c r="I84" s="208">
        <f t="shared" si="21"/>
        <v>5534</v>
      </c>
      <c r="J84" s="88">
        <f t="shared" si="2"/>
        <v>13700</v>
      </c>
    </row>
    <row r="85" spans="1:10" ht="25.5">
      <c r="A85" s="17"/>
      <c r="B85" s="15">
        <v>85228</v>
      </c>
      <c r="C85" s="9" t="s">
        <v>80</v>
      </c>
      <c r="D85" s="90">
        <v>191000</v>
      </c>
      <c r="E85" s="99">
        <v>151415</v>
      </c>
      <c r="F85" s="57">
        <f t="shared" si="10"/>
        <v>13195</v>
      </c>
      <c r="G85" s="122">
        <f t="shared" si="11"/>
        <v>13195</v>
      </c>
      <c r="H85" s="57">
        <f t="shared" si="12"/>
        <v>13195</v>
      </c>
      <c r="I85" s="122">
        <f t="shared" si="21"/>
        <v>39585</v>
      </c>
      <c r="J85" s="102">
        <f t="shared" si="2"/>
        <v>191000</v>
      </c>
    </row>
    <row r="86" spans="1:10" ht="12.75">
      <c r="A86" s="16"/>
      <c r="B86" s="15">
        <v>85231</v>
      </c>
      <c r="C86" s="9" t="s">
        <v>74</v>
      </c>
      <c r="D86" s="90">
        <v>110000</v>
      </c>
      <c r="E86" s="99">
        <v>87200</v>
      </c>
      <c r="F86" s="57">
        <f t="shared" si="10"/>
        <v>7600</v>
      </c>
      <c r="G86" s="122">
        <f t="shared" si="11"/>
        <v>7600</v>
      </c>
      <c r="H86" s="57">
        <f t="shared" si="12"/>
        <v>7600</v>
      </c>
      <c r="I86" s="208">
        <f t="shared" si="21"/>
        <v>22800</v>
      </c>
      <c r="J86" s="102">
        <f t="shared" si="2"/>
        <v>110000</v>
      </c>
    </row>
    <row r="87" spans="1:10" ht="25.5">
      <c r="A87" s="16"/>
      <c r="B87" s="15">
        <v>85278</v>
      </c>
      <c r="C87" s="9" t="s">
        <v>139</v>
      </c>
      <c r="D87" s="90">
        <v>1392</v>
      </c>
      <c r="E87" s="99">
        <v>1392</v>
      </c>
      <c r="F87" s="57">
        <f t="shared" si="10"/>
        <v>0</v>
      </c>
      <c r="G87" s="122">
        <f t="shared" si="11"/>
        <v>0</v>
      </c>
      <c r="H87" s="57">
        <f t="shared" si="12"/>
        <v>0</v>
      </c>
      <c r="I87" s="208">
        <f t="shared" si="21"/>
        <v>0</v>
      </c>
      <c r="J87" s="102">
        <f t="shared" si="2"/>
        <v>1392</v>
      </c>
    </row>
    <row r="88" spans="1:10" ht="13.5" thickBot="1">
      <c r="A88" s="39"/>
      <c r="B88" s="39">
        <v>85295</v>
      </c>
      <c r="C88" s="154" t="s">
        <v>27</v>
      </c>
      <c r="D88" s="124">
        <v>729919</v>
      </c>
      <c r="E88" s="94">
        <v>506124</v>
      </c>
      <c r="F88" s="60">
        <f t="shared" si="10"/>
        <v>74598.33333333333</v>
      </c>
      <c r="G88" s="211">
        <f t="shared" si="11"/>
        <v>74598.33333333333</v>
      </c>
      <c r="H88" s="60">
        <f t="shared" si="12"/>
        <v>74598.33333333333</v>
      </c>
      <c r="I88" s="83">
        <f t="shared" si="21"/>
        <v>223795</v>
      </c>
      <c r="J88" s="101">
        <f t="shared" si="2"/>
        <v>729919</v>
      </c>
    </row>
    <row r="89" spans="1:10" ht="26.25" thickBot="1">
      <c r="A89" s="109">
        <v>853</v>
      </c>
      <c r="B89" s="12"/>
      <c r="C89" s="5" t="s">
        <v>87</v>
      </c>
      <c r="D89" s="44">
        <f>SUM(D90:D92)</f>
        <v>176936</v>
      </c>
      <c r="E89" s="44">
        <f aca="true" t="shared" si="22" ref="E89:J89">SUM(E90:E92)</f>
        <v>130530</v>
      </c>
      <c r="F89" s="44">
        <f t="shared" si="22"/>
        <v>15468.666666666666</v>
      </c>
      <c r="G89" s="44">
        <f t="shared" si="22"/>
        <v>15468.666666666666</v>
      </c>
      <c r="H89" s="44">
        <f t="shared" si="22"/>
        <v>15468.666666666666</v>
      </c>
      <c r="I89" s="44">
        <f t="shared" si="22"/>
        <v>33750</v>
      </c>
      <c r="J89" s="44">
        <f t="shared" si="22"/>
        <v>140000</v>
      </c>
    </row>
    <row r="90" spans="1:10" ht="27" customHeight="1">
      <c r="A90" s="16"/>
      <c r="B90" s="26">
        <v>85311</v>
      </c>
      <c r="C90" s="27" t="s">
        <v>182</v>
      </c>
      <c r="D90" s="95">
        <v>4942</v>
      </c>
      <c r="E90" s="95">
        <v>2471</v>
      </c>
      <c r="F90" s="53">
        <f t="shared" si="10"/>
        <v>823.6666666666666</v>
      </c>
      <c r="G90" s="208">
        <f t="shared" si="11"/>
        <v>823.6666666666666</v>
      </c>
      <c r="H90" s="53">
        <f t="shared" si="12"/>
        <v>823.6666666666666</v>
      </c>
      <c r="I90" s="92"/>
      <c r="J90" s="117"/>
    </row>
    <row r="91" spans="1:10" ht="25.5">
      <c r="A91" s="18"/>
      <c r="B91" s="14">
        <v>85321</v>
      </c>
      <c r="C91" s="9" t="s">
        <v>102</v>
      </c>
      <c r="D91" s="99">
        <v>140000</v>
      </c>
      <c r="E91" s="99">
        <v>106250</v>
      </c>
      <c r="F91" s="57">
        <f t="shared" si="10"/>
        <v>11250</v>
      </c>
      <c r="G91" s="122">
        <f t="shared" si="11"/>
        <v>11250</v>
      </c>
      <c r="H91" s="57">
        <f t="shared" si="12"/>
        <v>11250</v>
      </c>
      <c r="I91" s="122">
        <f>SUM(F91:H91)</f>
        <v>33750</v>
      </c>
      <c r="J91" s="102">
        <f t="shared" si="2"/>
        <v>140000</v>
      </c>
    </row>
    <row r="92" spans="1:10" ht="13.5" thickBot="1">
      <c r="A92" s="16"/>
      <c r="B92" s="17">
        <v>85395</v>
      </c>
      <c r="C92" s="6" t="s">
        <v>27</v>
      </c>
      <c r="D92" s="94">
        <v>31994</v>
      </c>
      <c r="E92" s="94">
        <v>21809</v>
      </c>
      <c r="F92" s="60">
        <f t="shared" si="10"/>
        <v>3395</v>
      </c>
      <c r="G92" s="211">
        <f t="shared" si="11"/>
        <v>3395</v>
      </c>
      <c r="H92" s="60">
        <f t="shared" si="12"/>
        <v>3395</v>
      </c>
      <c r="I92" s="83"/>
      <c r="J92" s="101"/>
    </row>
    <row r="93" spans="1:10" ht="13.5" thickBot="1">
      <c r="A93" s="106">
        <v>854</v>
      </c>
      <c r="B93" s="12"/>
      <c r="C93" s="5" t="s">
        <v>63</v>
      </c>
      <c r="D93" s="44">
        <f>SUM(D94:D96)</f>
        <v>993634</v>
      </c>
      <c r="E93" s="44">
        <f aca="true" t="shared" si="23" ref="E93:J93">SUM(E94:E96)</f>
        <v>730401</v>
      </c>
      <c r="F93" s="44">
        <f t="shared" si="23"/>
        <v>90433.33333333333</v>
      </c>
      <c r="G93" s="44">
        <f t="shared" si="23"/>
        <v>90433.33333333333</v>
      </c>
      <c r="H93" s="44">
        <f t="shared" si="23"/>
        <v>90433.33333333333</v>
      </c>
      <c r="I93" s="44">
        <f t="shared" si="23"/>
        <v>271300</v>
      </c>
      <c r="J93" s="43">
        <f t="shared" si="23"/>
        <v>1001701</v>
      </c>
    </row>
    <row r="94" spans="1:10" ht="26.25" thickBot="1">
      <c r="A94" s="112"/>
      <c r="B94" s="14">
        <v>85406</v>
      </c>
      <c r="C94" s="7" t="s">
        <v>163</v>
      </c>
      <c r="D94" s="96">
        <v>150</v>
      </c>
      <c r="E94" s="96">
        <v>185</v>
      </c>
      <c r="F94" s="53"/>
      <c r="G94" s="208"/>
      <c r="H94" s="53"/>
      <c r="I94" s="208">
        <f>SUM(F94:H94)</f>
        <v>0</v>
      </c>
      <c r="J94" s="88">
        <f aca="true" t="shared" si="24" ref="J94:J103">SUM(I94+E94)</f>
        <v>185</v>
      </c>
    </row>
    <row r="95" spans="1:10" ht="12.75">
      <c r="A95" s="40"/>
      <c r="B95" s="103">
        <v>85410</v>
      </c>
      <c r="C95" s="7" t="s">
        <v>64</v>
      </c>
      <c r="D95" s="96">
        <v>18628</v>
      </c>
      <c r="E95" s="96">
        <v>26660</v>
      </c>
      <c r="F95" s="57"/>
      <c r="G95" s="122"/>
      <c r="H95" s="57"/>
      <c r="I95" s="208">
        <f>SUM(F95:H95)</f>
        <v>0</v>
      </c>
      <c r="J95" s="88">
        <f t="shared" si="24"/>
        <v>26660</v>
      </c>
    </row>
    <row r="96" spans="1:10" ht="13.5" thickBot="1">
      <c r="A96" s="39"/>
      <c r="B96" s="105">
        <v>85415</v>
      </c>
      <c r="C96" s="8" t="s">
        <v>65</v>
      </c>
      <c r="D96" s="98">
        <v>974856</v>
      </c>
      <c r="E96" s="98">
        <v>703556</v>
      </c>
      <c r="F96" s="60">
        <f t="shared" si="10"/>
        <v>90433.33333333333</v>
      </c>
      <c r="G96" s="211">
        <f t="shared" si="11"/>
        <v>90433.33333333333</v>
      </c>
      <c r="H96" s="60">
        <f t="shared" si="12"/>
        <v>90433.33333333333</v>
      </c>
      <c r="I96" s="208">
        <f>SUM(F96:H96)</f>
        <v>271300</v>
      </c>
      <c r="J96" s="87">
        <f t="shared" si="24"/>
        <v>974856</v>
      </c>
    </row>
    <row r="97" spans="1:10" ht="26.25" thickBot="1">
      <c r="A97" s="108">
        <v>900</v>
      </c>
      <c r="B97" s="12"/>
      <c r="C97" s="5" t="s">
        <v>66</v>
      </c>
      <c r="D97" s="44">
        <f aca="true" t="shared" si="25" ref="D97:I97">SUM(D98:D103)</f>
        <v>4165408</v>
      </c>
      <c r="E97" s="44">
        <f t="shared" si="25"/>
        <v>3823769</v>
      </c>
      <c r="F97" s="44">
        <f t="shared" si="25"/>
        <v>138680.99999999997</v>
      </c>
      <c r="G97" s="44">
        <f t="shared" si="25"/>
        <v>138680.99999999997</v>
      </c>
      <c r="H97" s="44">
        <f t="shared" si="25"/>
        <v>138680.99999999997</v>
      </c>
      <c r="I97" s="44">
        <f t="shared" si="25"/>
        <v>413043</v>
      </c>
      <c r="J97" s="45">
        <f t="shared" si="24"/>
        <v>4236812</v>
      </c>
    </row>
    <row r="98" spans="1:10" ht="25.5" customHeight="1">
      <c r="A98" s="40"/>
      <c r="B98" s="103">
        <v>90001</v>
      </c>
      <c r="C98" s="7" t="s">
        <v>67</v>
      </c>
      <c r="D98" s="96">
        <v>3715000</v>
      </c>
      <c r="E98" s="96">
        <v>3378136</v>
      </c>
      <c r="F98" s="53">
        <f t="shared" si="10"/>
        <v>112288</v>
      </c>
      <c r="G98" s="208">
        <f t="shared" si="11"/>
        <v>112288</v>
      </c>
      <c r="H98" s="53">
        <f t="shared" si="12"/>
        <v>112288</v>
      </c>
      <c r="I98" s="210">
        <f>SUM(F98:H98)</f>
        <v>336864</v>
      </c>
      <c r="J98" s="88">
        <f t="shared" si="24"/>
        <v>3715000</v>
      </c>
    </row>
    <row r="99" spans="1:10" ht="15" customHeight="1">
      <c r="A99" s="17"/>
      <c r="B99" s="104">
        <v>90002</v>
      </c>
      <c r="C99" s="9" t="s">
        <v>68</v>
      </c>
      <c r="D99" s="99">
        <v>351463</v>
      </c>
      <c r="E99" s="99">
        <v>279638</v>
      </c>
      <c r="F99" s="57">
        <f t="shared" si="10"/>
        <v>23941.666666666668</v>
      </c>
      <c r="G99" s="122">
        <f t="shared" si="11"/>
        <v>23941.666666666668</v>
      </c>
      <c r="H99" s="57">
        <f t="shared" si="12"/>
        <v>23941.666666666668</v>
      </c>
      <c r="I99" s="122">
        <f>SUM(F99:H99)</f>
        <v>71825</v>
      </c>
      <c r="J99" s="102">
        <f t="shared" si="24"/>
        <v>351463</v>
      </c>
    </row>
    <row r="100" spans="1:10" ht="15" customHeight="1">
      <c r="A100" s="17"/>
      <c r="B100" s="104">
        <v>90003</v>
      </c>
      <c r="C100" s="9" t="s">
        <v>130</v>
      </c>
      <c r="D100" s="99">
        <v>2000</v>
      </c>
      <c r="E100" s="99"/>
      <c r="F100" s="57">
        <f t="shared" si="10"/>
        <v>666.6666666666666</v>
      </c>
      <c r="G100" s="122">
        <f t="shared" si="11"/>
        <v>666.6666666666666</v>
      </c>
      <c r="H100" s="57">
        <f t="shared" si="12"/>
        <v>666.6666666666666</v>
      </c>
      <c r="I100" s="122">
        <f>SUM(F100:H100)</f>
        <v>2000</v>
      </c>
      <c r="J100" s="102">
        <f t="shared" si="24"/>
        <v>2000</v>
      </c>
    </row>
    <row r="101" spans="1:10" ht="15" customHeight="1">
      <c r="A101" s="17"/>
      <c r="B101" s="104">
        <v>90015</v>
      </c>
      <c r="C101" s="9" t="s">
        <v>173</v>
      </c>
      <c r="D101" s="99">
        <v>12415</v>
      </c>
      <c r="E101" s="99">
        <v>9415</v>
      </c>
      <c r="F101" s="57">
        <f t="shared" si="10"/>
        <v>1000</v>
      </c>
      <c r="G101" s="122">
        <f t="shared" si="11"/>
        <v>1000</v>
      </c>
      <c r="H101" s="57">
        <f t="shared" si="12"/>
        <v>1000</v>
      </c>
      <c r="I101" s="208"/>
      <c r="J101" s="102"/>
    </row>
    <row r="102" spans="1:10" ht="38.25">
      <c r="A102" s="16"/>
      <c r="B102" s="104">
        <v>90020</v>
      </c>
      <c r="C102" s="9" t="s">
        <v>90</v>
      </c>
      <c r="D102" s="99">
        <v>4500</v>
      </c>
      <c r="E102" s="99">
        <v>2146</v>
      </c>
      <c r="F102" s="57">
        <f t="shared" si="10"/>
        <v>784.6666666666666</v>
      </c>
      <c r="G102" s="122">
        <f t="shared" si="11"/>
        <v>784.6666666666666</v>
      </c>
      <c r="H102" s="57">
        <f t="shared" si="12"/>
        <v>784.6666666666666</v>
      </c>
      <c r="I102" s="208">
        <f>SUM(F102:H102)</f>
        <v>2354</v>
      </c>
      <c r="J102" s="102">
        <f t="shared" si="24"/>
        <v>4500</v>
      </c>
    </row>
    <row r="103" spans="1:10" ht="13.5" thickBot="1">
      <c r="A103" s="39"/>
      <c r="B103" s="105">
        <v>90095</v>
      </c>
      <c r="C103" s="8" t="s">
        <v>27</v>
      </c>
      <c r="D103" s="98">
        <v>80030</v>
      </c>
      <c r="E103" s="98">
        <v>154434</v>
      </c>
      <c r="F103" s="60"/>
      <c r="G103" s="211"/>
      <c r="H103" s="60"/>
      <c r="I103" s="83">
        <f>SUM(F103:H103)</f>
        <v>0</v>
      </c>
      <c r="J103" s="87">
        <f t="shared" si="24"/>
        <v>154434</v>
      </c>
    </row>
    <row r="104" spans="1:10" ht="26.25" thickBot="1">
      <c r="A104" s="107">
        <v>921</v>
      </c>
      <c r="B104" s="12"/>
      <c r="C104" s="125" t="s">
        <v>69</v>
      </c>
      <c r="D104" s="43">
        <f>SUM(D105:D109)</f>
        <v>2404033</v>
      </c>
      <c r="E104" s="44">
        <f aca="true" t="shared" si="26" ref="E104:J104">SUM(E105:E109)</f>
        <v>2432384</v>
      </c>
      <c r="F104" s="44">
        <f t="shared" si="26"/>
        <v>2700</v>
      </c>
      <c r="G104" s="44">
        <f t="shared" si="26"/>
        <v>2700</v>
      </c>
      <c r="H104" s="44">
        <f t="shared" si="26"/>
        <v>2700</v>
      </c>
      <c r="I104" s="44">
        <f t="shared" si="26"/>
        <v>8100</v>
      </c>
      <c r="J104" s="43">
        <f t="shared" si="26"/>
        <v>2440484</v>
      </c>
    </row>
    <row r="105" spans="1:10" ht="12.75">
      <c r="A105" s="123"/>
      <c r="B105" s="40">
        <v>92106</v>
      </c>
      <c r="C105" s="126" t="s">
        <v>81</v>
      </c>
      <c r="D105" s="94">
        <v>100000</v>
      </c>
      <c r="E105" s="216">
        <v>100000</v>
      </c>
      <c r="F105" s="53">
        <f aca="true" t="shared" si="27" ref="F104:F112">(D105-E105)/3</f>
        <v>0</v>
      </c>
      <c r="G105" s="208">
        <f aca="true" t="shared" si="28" ref="G104:G112">(D105-E105)/3</f>
        <v>0</v>
      </c>
      <c r="H105" s="53">
        <f aca="true" t="shared" si="29" ref="H104:H112">(D105-E105)/3</f>
        <v>0</v>
      </c>
      <c r="I105" s="122">
        <f>SUM(F105:H105)</f>
        <v>0</v>
      </c>
      <c r="J105" s="102">
        <f>SUM(I105+E105)</f>
        <v>100000</v>
      </c>
    </row>
    <row r="106" spans="1:10" ht="25.5">
      <c r="A106" s="123"/>
      <c r="B106" s="15">
        <v>92108</v>
      </c>
      <c r="C106" s="127" t="s">
        <v>162</v>
      </c>
      <c r="D106" s="99">
        <v>223000</v>
      </c>
      <c r="E106" s="99">
        <v>223000</v>
      </c>
      <c r="F106" s="57">
        <f t="shared" si="27"/>
        <v>0</v>
      </c>
      <c r="G106" s="122">
        <f t="shared" si="28"/>
        <v>0</v>
      </c>
      <c r="H106" s="57">
        <f t="shared" si="29"/>
        <v>0</v>
      </c>
      <c r="I106" s="122">
        <f>SUM(F106:H106)</f>
        <v>0</v>
      </c>
      <c r="J106" s="102">
        <f>SUM(I106+E106)</f>
        <v>223000</v>
      </c>
    </row>
    <row r="107" spans="1:10" ht="12.75">
      <c r="A107" s="123"/>
      <c r="B107" s="15">
        <v>92116</v>
      </c>
      <c r="C107" s="127" t="s">
        <v>71</v>
      </c>
      <c r="D107" s="99">
        <v>232608</v>
      </c>
      <c r="E107" s="99">
        <v>224508</v>
      </c>
      <c r="F107" s="57">
        <f t="shared" si="27"/>
        <v>2700</v>
      </c>
      <c r="G107" s="122">
        <f t="shared" si="28"/>
        <v>2700</v>
      </c>
      <c r="H107" s="57">
        <f t="shared" si="29"/>
        <v>2700</v>
      </c>
      <c r="I107" s="122">
        <f>SUM(F107:H107)</f>
        <v>8100</v>
      </c>
      <c r="J107" s="102">
        <f>SUM(I107+E107)</f>
        <v>232608</v>
      </c>
    </row>
    <row r="108" spans="1:10" ht="12.75">
      <c r="A108" s="15"/>
      <c r="B108" s="129">
        <v>92118</v>
      </c>
      <c r="C108" s="130" t="s">
        <v>72</v>
      </c>
      <c r="D108" s="139">
        <v>100000</v>
      </c>
      <c r="E108" s="139">
        <v>100000</v>
      </c>
      <c r="F108" s="57">
        <f t="shared" si="27"/>
        <v>0</v>
      </c>
      <c r="G108" s="122">
        <f t="shared" si="28"/>
        <v>0</v>
      </c>
      <c r="H108" s="57">
        <f t="shared" si="29"/>
        <v>0</v>
      </c>
      <c r="I108" s="122">
        <f>SUM(F108:H108)</f>
        <v>0</v>
      </c>
      <c r="J108" s="102">
        <f>SUM(I108+E108)</f>
        <v>100000</v>
      </c>
    </row>
    <row r="109" spans="1:10" ht="13.5" thickBot="1">
      <c r="A109" s="17"/>
      <c r="B109" s="131">
        <v>92195</v>
      </c>
      <c r="C109" s="147" t="s">
        <v>27</v>
      </c>
      <c r="D109" s="140">
        <v>1748425</v>
      </c>
      <c r="E109" s="140">
        <v>1784876</v>
      </c>
      <c r="F109" s="60"/>
      <c r="G109" s="211"/>
      <c r="H109" s="60"/>
      <c r="I109" s="122">
        <f>SUM(F109:H109)</f>
        <v>0</v>
      </c>
      <c r="J109" s="102">
        <f>SUM(I109+E109)</f>
        <v>1784876</v>
      </c>
    </row>
    <row r="110" spans="1:10" ht="13.5" thickBot="1">
      <c r="A110" s="12">
        <v>926</v>
      </c>
      <c r="B110" s="132"/>
      <c r="C110" s="133" t="s">
        <v>93</v>
      </c>
      <c r="D110" s="134">
        <f>SUM(D111:D112)</f>
        <v>2257114</v>
      </c>
      <c r="E110" s="134">
        <f aca="true" t="shared" si="30" ref="E110:J110">SUM(E111:E112)</f>
        <v>227570</v>
      </c>
      <c r="F110" s="134">
        <f t="shared" si="30"/>
        <v>748576.3333333334</v>
      </c>
      <c r="G110" s="134">
        <f t="shared" si="30"/>
        <v>748576.3333333334</v>
      </c>
      <c r="H110" s="134">
        <f t="shared" si="30"/>
        <v>748576.3333333334</v>
      </c>
      <c r="I110" s="134">
        <f t="shared" si="30"/>
        <v>2245729</v>
      </c>
      <c r="J110" s="134">
        <f t="shared" si="30"/>
        <v>2473299</v>
      </c>
    </row>
    <row r="111" spans="1:10" ht="26.25" thickBot="1">
      <c r="A111" s="26"/>
      <c r="B111" s="156">
        <v>92605</v>
      </c>
      <c r="C111" s="158" t="s">
        <v>22</v>
      </c>
      <c r="D111" s="157"/>
      <c r="E111" s="157">
        <v>216185</v>
      </c>
      <c r="F111" s="53"/>
      <c r="G111" s="208"/>
      <c r="H111" s="53"/>
      <c r="I111" s="160">
        <f>SUM(F111:H111)</f>
        <v>0</v>
      </c>
      <c r="J111" s="136">
        <f>SUM(I111+E111)</f>
        <v>216185</v>
      </c>
    </row>
    <row r="112" spans="1:10" ht="13.5" thickBot="1">
      <c r="A112" s="17"/>
      <c r="B112" s="128">
        <v>92695</v>
      </c>
      <c r="C112" s="147" t="s">
        <v>27</v>
      </c>
      <c r="D112" s="135">
        <v>2257114</v>
      </c>
      <c r="E112" s="135">
        <v>11385</v>
      </c>
      <c r="F112" s="57">
        <f t="shared" si="27"/>
        <v>748576.3333333334</v>
      </c>
      <c r="G112" s="122">
        <f t="shared" si="28"/>
        <v>748576.3333333334</v>
      </c>
      <c r="H112" s="57">
        <f t="shared" si="29"/>
        <v>748576.3333333334</v>
      </c>
      <c r="I112" s="148">
        <f>SUM(F112:H112)</f>
        <v>2245729</v>
      </c>
      <c r="J112" s="136">
        <f>SUM(I112+E112)</f>
        <v>2257114</v>
      </c>
    </row>
    <row r="113" spans="1:10" ht="27" customHeight="1" thickBot="1">
      <c r="A113" s="141"/>
      <c r="B113" s="142"/>
      <c r="C113" s="142" t="s">
        <v>73</v>
      </c>
      <c r="D113" s="143">
        <f>SUM(+D110+D104+D97+D93+D89+D73+D70+D68+D58+D50+D42+D38+D34+D27+D21+D18+D16+D12+D10+D8)</f>
        <v>184876145</v>
      </c>
      <c r="E113" s="143">
        <f aca="true" t="shared" si="31" ref="E113:J113">SUM(+E110+E104+E97+E93+E89+E73+E70+E68+E58+E50+E42+E38+E34+E27+E21+E18+E16+E12+E10+E8)</f>
        <v>147533913</v>
      </c>
      <c r="F113" s="143">
        <f t="shared" si="31"/>
        <v>12778004.666666666</v>
      </c>
      <c r="G113" s="143">
        <f t="shared" si="31"/>
        <v>12714471.666666666</v>
      </c>
      <c r="H113" s="143">
        <f t="shared" si="31"/>
        <v>12714473.666666666</v>
      </c>
      <c r="I113" s="143">
        <f t="shared" si="31"/>
        <v>38127760</v>
      </c>
      <c r="J113" s="143">
        <f t="shared" si="31"/>
        <v>185581092</v>
      </c>
    </row>
    <row r="114" spans="8:10" ht="15.75">
      <c r="H114" s="188" t="s">
        <v>183</v>
      </c>
      <c r="I114" s="188"/>
      <c r="J114" s="188"/>
    </row>
    <row r="115" spans="8:10" ht="15.75">
      <c r="H115" s="166"/>
      <c r="I115" s="166"/>
      <c r="J115" s="166"/>
    </row>
    <row r="116" spans="8:10" ht="15.75">
      <c r="H116" s="189" t="s">
        <v>184</v>
      </c>
      <c r="I116" s="189"/>
      <c r="J116" s="189"/>
    </row>
  </sheetData>
  <mergeCells count="12">
    <mergeCell ref="H114:J114"/>
    <mergeCell ref="H116:J116"/>
    <mergeCell ref="J5:J6"/>
    <mergeCell ref="F5:H5"/>
    <mergeCell ref="I5:I6"/>
    <mergeCell ref="G1:H1"/>
    <mergeCell ref="A3:I3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29"/>
  <sheetViews>
    <sheetView tabSelected="1" workbookViewId="0" topLeftCell="A112">
      <selection activeCell="H133" sqref="H133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24.875" style="0" customWidth="1"/>
    <col min="4" max="10" width="9.75390625" style="0" customWidth="1"/>
    <col min="12" max="12" width="14.375" style="0" bestFit="1" customWidth="1"/>
  </cols>
  <sheetData>
    <row r="1" spans="1:8" ht="18.75">
      <c r="A1" s="4"/>
      <c r="B1" s="4"/>
      <c r="C1" s="4"/>
      <c r="D1" s="4"/>
      <c r="E1" s="4"/>
      <c r="G1" s="194" t="s">
        <v>23</v>
      </c>
      <c r="H1" s="194"/>
    </row>
    <row r="2" spans="1:8" ht="10.5" customHeight="1">
      <c r="A2" s="4"/>
      <c r="B2" s="4"/>
      <c r="C2" s="4"/>
      <c r="D2" s="4"/>
      <c r="E2" s="4"/>
      <c r="G2" s="37"/>
      <c r="H2" s="37"/>
    </row>
    <row r="3" spans="1:9" ht="18.75">
      <c r="A3" s="195" t="s">
        <v>185</v>
      </c>
      <c r="B3" s="178"/>
      <c r="C3" s="178"/>
      <c r="D3" s="178"/>
      <c r="E3" s="178"/>
      <c r="F3" s="178"/>
      <c r="G3" s="178"/>
      <c r="H3" s="178"/>
      <c r="I3" s="178"/>
    </row>
    <row r="4" spans="1:5" ht="12.75" customHeight="1" thickBot="1">
      <c r="A4" s="4"/>
      <c r="B4" s="4"/>
      <c r="C4" s="4"/>
      <c r="D4" s="4"/>
      <c r="E4" s="4"/>
    </row>
    <row r="5" spans="1:10" ht="18.75" customHeight="1" thickBot="1">
      <c r="A5" s="196" t="s">
        <v>24</v>
      </c>
      <c r="B5" s="198" t="s">
        <v>25</v>
      </c>
      <c r="C5" s="196" t="s">
        <v>26</v>
      </c>
      <c r="D5" s="200" t="s">
        <v>176</v>
      </c>
      <c r="E5" s="201" t="s">
        <v>186</v>
      </c>
      <c r="F5" s="206" t="s">
        <v>187</v>
      </c>
      <c r="G5" s="207"/>
      <c r="H5" s="207"/>
      <c r="I5" s="174" t="s">
        <v>188</v>
      </c>
      <c r="J5" s="204" t="s">
        <v>189</v>
      </c>
    </row>
    <row r="6" spans="1:12" ht="54" customHeight="1" thickBot="1">
      <c r="A6" s="197"/>
      <c r="B6" s="199"/>
      <c r="C6" s="197"/>
      <c r="D6" s="199"/>
      <c r="E6" s="197"/>
      <c r="F6" s="73" t="s">
        <v>190</v>
      </c>
      <c r="G6" s="74" t="s">
        <v>191</v>
      </c>
      <c r="H6" s="75" t="s">
        <v>192</v>
      </c>
      <c r="I6" s="175"/>
      <c r="J6" s="205"/>
      <c r="L6" t="s">
        <v>172</v>
      </c>
    </row>
    <row r="7" spans="1:10" ht="13.5" thickBot="1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214">
        <v>7</v>
      </c>
      <c r="H7" s="100">
        <v>8</v>
      </c>
      <c r="I7" s="213">
        <v>9</v>
      </c>
      <c r="J7" s="100">
        <v>10</v>
      </c>
    </row>
    <row r="8" spans="1:10" ht="16.5" thickBot="1">
      <c r="A8" s="20" t="s">
        <v>98</v>
      </c>
      <c r="B8" s="2"/>
      <c r="C8" s="5" t="s">
        <v>99</v>
      </c>
      <c r="D8" s="44">
        <f aca="true" t="shared" si="0" ref="D8:J8">SUM(D9:D10)</f>
        <v>5709</v>
      </c>
      <c r="E8" s="44">
        <f t="shared" si="0"/>
        <v>4740</v>
      </c>
      <c r="F8" s="44">
        <f t="shared" si="0"/>
        <v>278</v>
      </c>
      <c r="G8" s="44">
        <f t="shared" si="0"/>
        <v>345.5</v>
      </c>
      <c r="H8" s="44">
        <f t="shared" si="0"/>
        <v>345.5</v>
      </c>
      <c r="I8" s="44">
        <f t="shared" si="0"/>
        <v>969</v>
      </c>
      <c r="J8" s="44">
        <f t="shared" si="0"/>
        <v>5709</v>
      </c>
    </row>
    <row r="9" spans="1:10" ht="12.75">
      <c r="A9" s="17"/>
      <c r="B9" s="70" t="s">
        <v>108</v>
      </c>
      <c r="C9" s="27" t="s">
        <v>138</v>
      </c>
      <c r="D9" s="84">
        <v>1900</v>
      </c>
      <c r="E9" s="84">
        <v>933</v>
      </c>
      <c r="F9" s="114">
        <v>278</v>
      </c>
      <c r="G9" s="212">
        <f>(D9-E9-F9)/2</f>
        <v>344.5</v>
      </c>
      <c r="H9" s="172">
        <f>(D9-E9-F9)/2</f>
        <v>344.5</v>
      </c>
      <c r="I9" s="210">
        <f>SUM(F9:H9)</f>
        <v>967</v>
      </c>
      <c r="J9" s="85">
        <f aca="true" t="shared" si="1" ref="J9:J77">SUM(I9+E9)</f>
        <v>1900</v>
      </c>
    </row>
    <row r="10" spans="1:10" ht="13.5" thickBot="1">
      <c r="A10" s="17"/>
      <c r="B10" s="13" t="s">
        <v>168</v>
      </c>
      <c r="C10" s="6" t="s">
        <v>27</v>
      </c>
      <c r="D10" s="47">
        <v>3809</v>
      </c>
      <c r="E10" s="47">
        <v>3807</v>
      </c>
      <c r="F10" s="48"/>
      <c r="G10" s="59">
        <f aca="true" t="shared" si="2" ref="G10:G73">(D10-E10-F10)/2</f>
        <v>1</v>
      </c>
      <c r="H10" s="58">
        <f aca="true" t="shared" si="3" ref="H10:H73">(D10-E10-F10)/2</f>
        <v>1</v>
      </c>
      <c r="I10" s="208">
        <f>SUM(F10:H10)</f>
        <v>2</v>
      </c>
      <c r="J10" s="53">
        <f t="shared" si="1"/>
        <v>3809</v>
      </c>
    </row>
    <row r="11" spans="1:10" ht="13.5" thickBot="1">
      <c r="A11" s="20" t="s">
        <v>109</v>
      </c>
      <c r="B11" s="20"/>
      <c r="C11" s="5" t="s">
        <v>110</v>
      </c>
      <c r="D11" s="43">
        <f aca="true" t="shared" si="4" ref="D11:J11">SUM(D12)</f>
        <v>500</v>
      </c>
      <c r="E11" s="43">
        <f t="shared" si="4"/>
        <v>126</v>
      </c>
      <c r="F11" s="43">
        <f t="shared" si="4"/>
        <v>0</v>
      </c>
      <c r="G11" s="43">
        <f t="shared" si="4"/>
        <v>187</v>
      </c>
      <c r="H11" s="43">
        <f t="shared" si="4"/>
        <v>187</v>
      </c>
      <c r="I11" s="43">
        <f t="shared" si="4"/>
        <v>374</v>
      </c>
      <c r="J11" s="43">
        <f t="shared" si="4"/>
        <v>500</v>
      </c>
    </row>
    <row r="12" spans="1:10" ht="13.5" thickBot="1">
      <c r="A12" s="17"/>
      <c r="B12" s="13" t="s">
        <v>111</v>
      </c>
      <c r="C12" s="6" t="s">
        <v>112</v>
      </c>
      <c r="D12" s="47">
        <v>500</v>
      </c>
      <c r="E12" s="47">
        <v>126</v>
      </c>
      <c r="F12" s="48"/>
      <c r="G12" s="49">
        <f t="shared" si="2"/>
        <v>187</v>
      </c>
      <c r="H12" s="48">
        <f t="shared" si="3"/>
        <v>187</v>
      </c>
      <c r="I12" s="83">
        <f>SUM(F12:H12)</f>
        <v>374</v>
      </c>
      <c r="J12" s="50">
        <f t="shared" si="1"/>
        <v>500</v>
      </c>
    </row>
    <row r="13" spans="1:10" ht="13.5" thickBot="1">
      <c r="A13" s="12">
        <v>600</v>
      </c>
      <c r="B13" s="20"/>
      <c r="C13" s="5" t="s">
        <v>31</v>
      </c>
      <c r="D13" s="43">
        <f aca="true" t="shared" si="5" ref="D13:J13">SUM(D14:D17)</f>
        <v>23393067</v>
      </c>
      <c r="E13" s="43">
        <f t="shared" si="5"/>
        <v>9364612</v>
      </c>
      <c r="F13" s="43">
        <f t="shared" si="5"/>
        <v>2371296</v>
      </c>
      <c r="G13" s="43">
        <f t="shared" si="5"/>
        <v>5828579.5</v>
      </c>
      <c r="H13" s="43">
        <f t="shared" si="5"/>
        <v>5828579.5</v>
      </c>
      <c r="I13" s="43">
        <f t="shared" si="5"/>
        <v>14028455</v>
      </c>
      <c r="J13" s="43">
        <f t="shared" si="5"/>
        <v>23393067</v>
      </c>
    </row>
    <row r="14" spans="1:10" ht="12.75">
      <c r="A14" s="17"/>
      <c r="B14" s="19">
        <v>60004</v>
      </c>
      <c r="C14" s="7" t="s">
        <v>113</v>
      </c>
      <c r="D14" s="46">
        <v>3225452</v>
      </c>
      <c r="E14" s="46">
        <v>2485797</v>
      </c>
      <c r="F14" s="51">
        <v>246300</v>
      </c>
      <c r="G14" s="52">
        <f t="shared" si="2"/>
        <v>246677.5</v>
      </c>
      <c r="H14" s="51">
        <f t="shared" si="3"/>
        <v>246677.5</v>
      </c>
      <c r="I14" s="208">
        <f>SUM(F14:H14)</f>
        <v>739655</v>
      </c>
      <c r="J14" s="53">
        <f t="shared" si="1"/>
        <v>3225452</v>
      </c>
    </row>
    <row r="15" spans="1:10" ht="25.5">
      <c r="A15" s="17"/>
      <c r="B15" s="21">
        <v>60015</v>
      </c>
      <c r="C15" s="9" t="s">
        <v>95</v>
      </c>
      <c r="D15" s="54">
        <v>12262663</v>
      </c>
      <c r="E15" s="54">
        <v>2660010</v>
      </c>
      <c r="F15" s="55">
        <v>806010</v>
      </c>
      <c r="G15" s="56">
        <f t="shared" si="2"/>
        <v>4398321.5</v>
      </c>
      <c r="H15" s="55">
        <f t="shared" si="3"/>
        <v>4398321.5</v>
      </c>
      <c r="I15" s="208">
        <f>SUM(F15:H15)</f>
        <v>9602653</v>
      </c>
      <c r="J15" s="57">
        <f t="shared" si="1"/>
        <v>12262663</v>
      </c>
    </row>
    <row r="16" spans="1:10" ht="12.75">
      <c r="A16" s="17"/>
      <c r="B16" s="21">
        <v>60016</v>
      </c>
      <c r="C16" s="9" t="s">
        <v>32</v>
      </c>
      <c r="D16" s="54">
        <v>7893172</v>
      </c>
      <c r="E16" s="54">
        <v>4210237</v>
      </c>
      <c r="F16" s="55">
        <v>1318034</v>
      </c>
      <c r="G16" s="56">
        <f t="shared" si="2"/>
        <v>1182450.5</v>
      </c>
      <c r="H16" s="55">
        <f t="shared" si="3"/>
        <v>1182450.5</v>
      </c>
      <c r="I16" s="208">
        <f>SUM(F16:H16)</f>
        <v>3682935</v>
      </c>
      <c r="J16" s="57">
        <f t="shared" si="1"/>
        <v>7893172</v>
      </c>
    </row>
    <row r="17" spans="1:10" ht="27.75" customHeight="1" thickBot="1">
      <c r="A17" s="17"/>
      <c r="B17" s="22">
        <v>60095</v>
      </c>
      <c r="C17" s="8" t="s">
        <v>114</v>
      </c>
      <c r="D17" s="42">
        <v>11780</v>
      </c>
      <c r="E17" s="42">
        <v>8568</v>
      </c>
      <c r="F17" s="58">
        <v>952</v>
      </c>
      <c r="G17" s="59">
        <f t="shared" si="2"/>
        <v>1130</v>
      </c>
      <c r="H17" s="58">
        <f t="shared" si="3"/>
        <v>1130</v>
      </c>
      <c r="I17" s="208">
        <f>SUM(F17:H17)</f>
        <v>3212</v>
      </c>
      <c r="J17" s="60">
        <f t="shared" si="1"/>
        <v>11780</v>
      </c>
    </row>
    <row r="18" spans="1:10" ht="13.5" thickBot="1">
      <c r="A18" s="12">
        <v>630</v>
      </c>
      <c r="B18" s="20"/>
      <c r="C18" s="5" t="s">
        <v>115</v>
      </c>
      <c r="D18" s="43">
        <f aca="true" t="shared" si="6" ref="D18:I18">SUM(D19)</f>
        <v>553000</v>
      </c>
      <c r="E18" s="43">
        <f t="shared" si="6"/>
        <v>47636</v>
      </c>
      <c r="F18" s="43">
        <f t="shared" si="6"/>
        <v>0</v>
      </c>
      <c r="G18" s="43">
        <f t="shared" si="6"/>
        <v>252682</v>
      </c>
      <c r="H18" s="43">
        <f t="shared" si="6"/>
        <v>252682</v>
      </c>
      <c r="I18" s="43">
        <f t="shared" si="6"/>
        <v>505364</v>
      </c>
      <c r="J18" s="45">
        <f t="shared" si="1"/>
        <v>553000</v>
      </c>
    </row>
    <row r="19" spans="1:10" ht="26.25" customHeight="1" thickBot="1">
      <c r="A19" s="17"/>
      <c r="B19" s="13">
        <v>63003</v>
      </c>
      <c r="C19" s="6" t="s">
        <v>116</v>
      </c>
      <c r="D19" s="47">
        <v>553000</v>
      </c>
      <c r="E19" s="47">
        <v>47636</v>
      </c>
      <c r="F19" s="48"/>
      <c r="G19" s="49">
        <f t="shared" si="2"/>
        <v>252682</v>
      </c>
      <c r="H19" s="48">
        <f t="shared" si="3"/>
        <v>252682</v>
      </c>
      <c r="I19" s="83">
        <f>SUM(F19:H19)</f>
        <v>505364</v>
      </c>
      <c r="J19" s="50">
        <f t="shared" si="1"/>
        <v>553000</v>
      </c>
    </row>
    <row r="20" spans="1:10" ht="13.5" thickBot="1">
      <c r="A20" s="12">
        <v>700</v>
      </c>
      <c r="B20" s="20"/>
      <c r="C20" s="5" t="s">
        <v>33</v>
      </c>
      <c r="D20" s="43">
        <f aca="true" t="shared" si="7" ref="D20:J20">SUM(D21:D23)</f>
        <v>6153374</v>
      </c>
      <c r="E20" s="43">
        <f t="shared" si="7"/>
        <v>3341969</v>
      </c>
      <c r="F20" s="43">
        <f t="shared" si="7"/>
        <v>335332</v>
      </c>
      <c r="G20" s="43">
        <f t="shared" si="7"/>
        <v>1238036.5</v>
      </c>
      <c r="H20" s="43">
        <f t="shared" si="7"/>
        <v>1238036.5</v>
      </c>
      <c r="I20" s="43">
        <f t="shared" si="7"/>
        <v>2811405</v>
      </c>
      <c r="J20" s="43">
        <f t="shared" si="7"/>
        <v>6153374</v>
      </c>
    </row>
    <row r="21" spans="1:10" ht="25.5">
      <c r="A21" s="17"/>
      <c r="B21" s="19">
        <v>70004</v>
      </c>
      <c r="C21" s="7" t="s">
        <v>148</v>
      </c>
      <c r="D21" s="46">
        <v>1425500</v>
      </c>
      <c r="E21" s="46">
        <v>1200000</v>
      </c>
      <c r="F21" s="51">
        <v>100000</v>
      </c>
      <c r="G21" s="52">
        <f t="shared" si="2"/>
        <v>62750</v>
      </c>
      <c r="H21" s="51">
        <f t="shared" si="3"/>
        <v>62750</v>
      </c>
      <c r="I21" s="208">
        <f>SUM(F21:H21)</f>
        <v>225500</v>
      </c>
      <c r="J21" s="53">
        <f t="shared" si="1"/>
        <v>1425500</v>
      </c>
    </row>
    <row r="22" spans="1:10" ht="26.25" customHeight="1">
      <c r="A22" s="17"/>
      <c r="B22" s="21">
        <v>70005</v>
      </c>
      <c r="C22" s="9" t="s">
        <v>34</v>
      </c>
      <c r="D22" s="54">
        <v>1011564</v>
      </c>
      <c r="E22" s="54">
        <v>433921</v>
      </c>
      <c r="F22" s="55">
        <v>30559</v>
      </c>
      <c r="G22" s="56">
        <f t="shared" si="2"/>
        <v>273542</v>
      </c>
      <c r="H22" s="55">
        <f t="shared" si="3"/>
        <v>273542</v>
      </c>
      <c r="I22" s="208">
        <f>SUM(F22:H22)</f>
        <v>577643</v>
      </c>
      <c r="J22" s="57">
        <f t="shared" si="1"/>
        <v>1011564</v>
      </c>
    </row>
    <row r="23" spans="1:10" ht="13.5" thickBot="1">
      <c r="A23" s="17"/>
      <c r="B23" s="22">
        <v>70095</v>
      </c>
      <c r="C23" s="8" t="s">
        <v>27</v>
      </c>
      <c r="D23" s="42">
        <v>3716310</v>
      </c>
      <c r="E23" s="42">
        <v>1708048</v>
      </c>
      <c r="F23" s="58">
        <v>204773</v>
      </c>
      <c r="G23" s="59">
        <f t="shared" si="2"/>
        <v>901744.5</v>
      </c>
      <c r="H23" s="58">
        <f t="shared" si="3"/>
        <v>901744.5</v>
      </c>
      <c r="I23" s="208">
        <f>SUM(F23:H23)</f>
        <v>2008262</v>
      </c>
      <c r="J23" s="60">
        <f t="shared" si="1"/>
        <v>3716310</v>
      </c>
    </row>
    <row r="24" spans="1:10" ht="13.5" thickBot="1">
      <c r="A24" s="12">
        <v>710</v>
      </c>
      <c r="B24" s="20"/>
      <c r="C24" s="5" t="s">
        <v>35</v>
      </c>
      <c r="D24" s="43">
        <f>SUM(D25:D29)</f>
        <v>857970</v>
      </c>
      <c r="E24" s="43">
        <f aca="true" t="shared" si="8" ref="E24:J24">SUM(E25:E29)</f>
        <v>321443</v>
      </c>
      <c r="F24" s="43">
        <f t="shared" si="8"/>
        <v>32080</v>
      </c>
      <c r="G24" s="43">
        <f t="shared" si="8"/>
        <v>252223.5</v>
      </c>
      <c r="H24" s="43">
        <f t="shared" si="8"/>
        <v>252223.5</v>
      </c>
      <c r="I24" s="43">
        <f t="shared" si="8"/>
        <v>536527</v>
      </c>
      <c r="J24" s="43">
        <f t="shared" si="8"/>
        <v>857970</v>
      </c>
    </row>
    <row r="25" spans="1:10" ht="26.25" customHeight="1">
      <c r="A25" s="17"/>
      <c r="B25" s="19">
        <v>71004</v>
      </c>
      <c r="C25" s="7" t="s">
        <v>103</v>
      </c>
      <c r="D25" s="46">
        <v>330000</v>
      </c>
      <c r="E25" s="46">
        <v>47114</v>
      </c>
      <c r="F25" s="51">
        <v>16188</v>
      </c>
      <c r="G25" s="52">
        <f t="shared" si="2"/>
        <v>133349</v>
      </c>
      <c r="H25" s="51">
        <f t="shared" si="3"/>
        <v>133349</v>
      </c>
      <c r="I25" s="208">
        <f>SUM(F25:H25)</f>
        <v>282886</v>
      </c>
      <c r="J25" s="53">
        <f t="shared" si="1"/>
        <v>330000</v>
      </c>
    </row>
    <row r="26" spans="1:10" ht="25.5" customHeight="1">
      <c r="A26" s="17"/>
      <c r="B26" s="21">
        <v>71013</v>
      </c>
      <c r="C26" s="9" t="s">
        <v>36</v>
      </c>
      <c r="D26" s="54">
        <v>175200</v>
      </c>
      <c r="E26" s="54"/>
      <c r="F26" s="55">
        <v>0</v>
      </c>
      <c r="G26" s="56">
        <f t="shared" si="2"/>
        <v>87600</v>
      </c>
      <c r="H26" s="55">
        <f t="shared" si="3"/>
        <v>87600</v>
      </c>
      <c r="I26" s="208">
        <f>SUM(F26:H26)</f>
        <v>175200</v>
      </c>
      <c r="J26" s="57">
        <f t="shared" si="1"/>
        <v>175200</v>
      </c>
    </row>
    <row r="27" spans="1:10" ht="27" customHeight="1">
      <c r="A27" s="17"/>
      <c r="B27" s="21">
        <v>71014</v>
      </c>
      <c r="C27" s="9" t="s">
        <v>37</v>
      </c>
      <c r="D27" s="54">
        <v>139050</v>
      </c>
      <c r="E27" s="54">
        <v>119904</v>
      </c>
      <c r="F27" s="55">
        <v>-854</v>
      </c>
      <c r="G27" s="56">
        <f t="shared" si="2"/>
        <v>10000</v>
      </c>
      <c r="H27" s="55">
        <f t="shared" si="3"/>
        <v>10000</v>
      </c>
      <c r="I27" s="208">
        <f>SUM(F27:H27)</f>
        <v>19146</v>
      </c>
      <c r="J27" s="57">
        <f t="shared" si="1"/>
        <v>139050</v>
      </c>
    </row>
    <row r="28" spans="1:11" ht="14.25" customHeight="1">
      <c r="A28" s="17"/>
      <c r="B28" s="21">
        <v>71015</v>
      </c>
      <c r="C28" s="9" t="s">
        <v>38</v>
      </c>
      <c r="D28" s="54">
        <v>208220</v>
      </c>
      <c r="E28" s="54">
        <v>151985</v>
      </c>
      <c r="F28" s="55">
        <v>13746</v>
      </c>
      <c r="G28" s="56">
        <f t="shared" si="2"/>
        <v>21244.5</v>
      </c>
      <c r="H28" s="55">
        <f t="shared" si="3"/>
        <v>21244.5</v>
      </c>
      <c r="I28" s="122">
        <f>SUM(F28:H28)</f>
        <v>56235</v>
      </c>
      <c r="J28" s="57">
        <f t="shared" si="1"/>
        <v>208220</v>
      </c>
      <c r="K28" s="113"/>
    </row>
    <row r="29" spans="1:11" ht="14.25" customHeight="1" thickBot="1">
      <c r="A29" s="17"/>
      <c r="B29" s="13" t="s">
        <v>164</v>
      </c>
      <c r="C29" s="6" t="s">
        <v>165</v>
      </c>
      <c r="D29" s="47">
        <v>5500</v>
      </c>
      <c r="E29" s="47">
        <v>2440</v>
      </c>
      <c r="F29" s="48">
        <v>3000</v>
      </c>
      <c r="G29" s="59">
        <f t="shared" si="2"/>
        <v>30</v>
      </c>
      <c r="H29" s="58">
        <f t="shared" si="3"/>
        <v>30</v>
      </c>
      <c r="I29" s="83">
        <f>SUM(F29:H29)</f>
        <v>3060</v>
      </c>
      <c r="J29" s="50">
        <f t="shared" si="1"/>
        <v>5500</v>
      </c>
      <c r="K29" s="113"/>
    </row>
    <row r="30" spans="1:10" ht="13.5" thickBot="1">
      <c r="A30" s="12">
        <v>750</v>
      </c>
      <c r="B30" s="20"/>
      <c r="C30" s="5" t="s">
        <v>39</v>
      </c>
      <c r="D30" s="43">
        <f aca="true" t="shared" si="9" ref="D30:J30">SUM(D31:D38)</f>
        <v>14396741</v>
      </c>
      <c r="E30" s="43">
        <f t="shared" si="9"/>
        <v>9437901</v>
      </c>
      <c r="F30" s="43">
        <f t="shared" si="9"/>
        <v>654404</v>
      </c>
      <c r="G30" s="43">
        <f t="shared" si="9"/>
        <v>2152218</v>
      </c>
      <c r="H30" s="43">
        <f t="shared" si="9"/>
        <v>2152218</v>
      </c>
      <c r="I30" s="43">
        <f t="shared" si="9"/>
        <v>4958840</v>
      </c>
      <c r="J30" s="43">
        <f t="shared" si="9"/>
        <v>14396741</v>
      </c>
    </row>
    <row r="31" spans="1:10" ht="12.75">
      <c r="A31" s="17"/>
      <c r="B31" s="19">
        <v>75011</v>
      </c>
      <c r="C31" s="7" t="s">
        <v>40</v>
      </c>
      <c r="D31" s="46">
        <v>908852</v>
      </c>
      <c r="E31" s="46">
        <v>622520</v>
      </c>
      <c r="F31" s="51">
        <v>35803</v>
      </c>
      <c r="G31" s="52">
        <f t="shared" si="2"/>
        <v>125264.5</v>
      </c>
      <c r="H31" s="51">
        <f t="shared" si="3"/>
        <v>125264.5</v>
      </c>
      <c r="I31" s="208">
        <f aca="true" t="shared" si="10" ref="I31:I38">SUM(F31:H31)</f>
        <v>286332</v>
      </c>
      <c r="J31" s="53">
        <f t="shared" si="1"/>
        <v>908852</v>
      </c>
    </row>
    <row r="32" spans="1:10" ht="12.75">
      <c r="A32" s="17"/>
      <c r="B32" s="21">
        <v>75020</v>
      </c>
      <c r="C32" s="9" t="s">
        <v>41</v>
      </c>
      <c r="D32" s="54">
        <v>2700258</v>
      </c>
      <c r="E32" s="54">
        <v>1947335</v>
      </c>
      <c r="F32" s="51">
        <v>145486</v>
      </c>
      <c r="G32" s="56">
        <f t="shared" si="2"/>
        <v>303718.5</v>
      </c>
      <c r="H32" s="55">
        <f t="shared" si="3"/>
        <v>303718.5</v>
      </c>
      <c r="I32" s="208">
        <f t="shared" si="10"/>
        <v>752923</v>
      </c>
      <c r="J32" s="57">
        <f t="shared" si="1"/>
        <v>2700258</v>
      </c>
    </row>
    <row r="33" spans="1:10" ht="25.5">
      <c r="A33" s="17"/>
      <c r="B33" s="21">
        <v>75022</v>
      </c>
      <c r="C33" s="9" t="s">
        <v>4</v>
      </c>
      <c r="D33" s="54">
        <v>293676</v>
      </c>
      <c r="E33" s="54">
        <v>185577</v>
      </c>
      <c r="F33" s="51">
        <v>22282</v>
      </c>
      <c r="G33" s="56">
        <f t="shared" si="2"/>
        <v>42908.5</v>
      </c>
      <c r="H33" s="55">
        <f t="shared" si="3"/>
        <v>42908.5</v>
      </c>
      <c r="I33" s="208">
        <f t="shared" si="10"/>
        <v>108099</v>
      </c>
      <c r="J33" s="57">
        <f t="shared" si="1"/>
        <v>293676</v>
      </c>
    </row>
    <row r="34" spans="1:10" ht="25.5">
      <c r="A34" s="17"/>
      <c r="B34" s="21">
        <v>75023</v>
      </c>
      <c r="C34" s="9" t="s">
        <v>75</v>
      </c>
      <c r="D34" s="54">
        <v>9636426</v>
      </c>
      <c r="E34" s="54">
        <v>6091945</v>
      </c>
      <c r="F34" s="51">
        <v>412939</v>
      </c>
      <c r="G34" s="56">
        <f t="shared" si="2"/>
        <v>1565771</v>
      </c>
      <c r="H34" s="55">
        <f t="shared" si="3"/>
        <v>1565771</v>
      </c>
      <c r="I34" s="208">
        <f t="shared" si="10"/>
        <v>3544481</v>
      </c>
      <c r="J34" s="57">
        <f t="shared" si="1"/>
        <v>9636426</v>
      </c>
    </row>
    <row r="35" spans="1:10" ht="12.75">
      <c r="A35" s="17"/>
      <c r="B35" s="21">
        <v>75045</v>
      </c>
      <c r="C35" s="9" t="s">
        <v>42</v>
      </c>
      <c r="D35" s="54">
        <v>25000</v>
      </c>
      <c r="E35" s="54">
        <v>24073</v>
      </c>
      <c r="F35" s="51">
        <v>450</v>
      </c>
      <c r="G35" s="56">
        <f t="shared" si="2"/>
        <v>238.5</v>
      </c>
      <c r="H35" s="55">
        <f t="shared" si="3"/>
        <v>238.5</v>
      </c>
      <c r="I35" s="208">
        <f t="shared" si="10"/>
        <v>927</v>
      </c>
      <c r="J35" s="57">
        <f t="shared" si="1"/>
        <v>25000</v>
      </c>
    </row>
    <row r="36" spans="1:10" ht="76.5">
      <c r="A36" s="17"/>
      <c r="B36" s="22" t="s">
        <v>179</v>
      </c>
      <c r="C36" s="162" t="s">
        <v>178</v>
      </c>
      <c r="D36" s="42">
        <v>57146</v>
      </c>
      <c r="E36" s="42">
        <v>52421</v>
      </c>
      <c r="F36" s="51">
        <v>0</v>
      </c>
      <c r="G36" s="56">
        <f t="shared" si="2"/>
        <v>2362.5</v>
      </c>
      <c r="H36" s="55">
        <f t="shared" si="3"/>
        <v>2362.5</v>
      </c>
      <c r="I36" s="208">
        <f t="shared" si="10"/>
        <v>4725</v>
      </c>
      <c r="J36" s="57">
        <f t="shared" si="1"/>
        <v>57146</v>
      </c>
    </row>
    <row r="37" spans="1:10" ht="25.5">
      <c r="A37" s="17"/>
      <c r="B37" s="22" t="s">
        <v>154</v>
      </c>
      <c r="C37" s="8" t="s">
        <v>155</v>
      </c>
      <c r="D37" s="42">
        <v>702343</v>
      </c>
      <c r="E37" s="42">
        <v>469799</v>
      </c>
      <c r="F37" s="51">
        <v>34520</v>
      </c>
      <c r="G37" s="56">
        <f t="shared" si="2"/>
        <v>99012</v>
      </c>
      <c r="H37" s="55">
        <f t="shared" si="3"/>
        <v>99012</v>
      </c>
      <c r="I37" s="208">
        <f t="shared" si="10"/>
        <v>232544</v>
      </c>
      <c r="J37" s="57">
        <f t="shared" si="1"/>
        <v>702343</v>
      </c>
    </row>
    <row r="38" spans="1:10" ht="13.5" thickBot="1">
      <c r="A38" s="17"/>
      <c r="B38" s="22">
        <v>75095</v>
      </c>
      <c r="C38" s="8" t="s">
        <v>27</v>
      </c>
      <c r="D38" s="42">
        <v>73040</v>
      </c>
      <c r="E38" s="42">
        <v>44231</v>
      </c>
      <c r="F38" s="51">
        <v>2924</v>
      </c>
      <c r="G38" s="59">
        <f t="shared" si="2"/>
        <v>12942.5</v>
      </c>
      <c r="H38" s="58">
        <f t="shared" si="3"/>
        <v>12942.5</v>
      </c>
      <c r="I38" s="208">
        <f t="shared" si="10"/>
        <v>28809</v>
      </c>
      <c r="J38" s="60">
        <f t="shared" si="1"/>
        <v>73040</v>
      </c>
    </row>
    <row r="39" spans="1:10" ht="51.75" thickBot="1">
      <c r="A39" s="12">
        <v>751</v>
      </c>
      <c r="B39" s="20"/>
      <c r="C39" s="5" t="s">
        <v>117</v>
      </c>
      <c r="D39" s="43">
        <f>SUM(D40:D42)</f>
        <v>157737</v>
      </c>
      <c r="E39" s="43">
        <f aca="true" t="shared" si="11" ref="E39:J39">SUM(E40:E42)</f>
        <v>71052</v>
      </c>
      <c r="F39" s="43">
        <f t="shared" si="11"/>
        <v>63535</v>
      </c>
      <c r="G39" s="43">
        <f t="shared" si="11"/>
        <v>11575</v>
      </c>
      <c r="H39" s="43">
        <f t="shared" si="11"/>
        <v>11575</v>
      </c>
      <c r="I39" s="43">
        <f t="shared" si="11"/>
        <v>86685</v>
      </c>
      <c r="J39" s="43">
        <f t="shared" si="11"/>
        <v>157737</v>
      </c>
    </row>
    <row r="40" spans="1:10" ht="39.75" customHeight="1">
      <c r="A40" s="17"/>
      <c r="B40" s="13">
        <v>75101</v>
      </c>
      <c r="C40" s="6" t="s">
        <v>118</v>
      </c>
      <c r="D40" s="47">
        <v>7882</v>
      </c>
      <c r="E40" s="47">
        <v>5911</v>
      </c>
      <c r="F40" s="172">
        <v>0</v>
      </c>
      <c r="G40" s="52">
        <f t="shared" si="2"/>
        <v>985.5</v>
      </c>
      <c r="H40" s="51">
        <f t="shared" si="3"/>
        <v>985.5</v>
      </c>
      <c r="I40" s="85">
        <f>SUM(F40:H40)</f>
        <v>1971</v>
      </c>
      <c r="J40" s="85">
        <f t="shared" si="1"/>
        <v>7882</v>
      </c>
    </row>
    <row r="41" spans="1:10" ht="12.75">
      <c r="A41" s="17"/>
      <c r="B41" s="21" t="s">
        <v>197</v>
      </c>
      <c r="C41" s="9" t="s">
        <v>198</v>
      </c>
      <c r="D41" s="54">
        <v>81650</v>
      </c>
      <c r="E41" s="54"/>
      <c r="F41" s="55">
        <v>63535</v>
      </c>
      <c r="G41" s="56">
        <f t="shared" si="2"/>
        <v>9057.5</v>
      </c>
      <c r="H41" s="55">
        <f t="shared" si="3"/>
        <v>9057.5</v>
      </c>
      <c r="I41" s="53">
        <f>SUM(F41:H41)</f>
        <v>81650</v>
      </c>
      <c r="J41" s="53">
        <f t="shared" si="1"/>
        <v>81650</v>
      </c>
    </row>
    <row r="42" spans="1:10" ht="78.75" customHeight="1" thickBot="1">
      <c r="A42" s="17"/>
      <c r="B42" s="19" t="s">
        <v>166</v>
      </c>
      <c r="C42" s="7" t="s">
        <v>167</v>
      </c>
      <c r="D42" s="46">
        <v>68205</v>
      </c>
      <c r="E42" s="46">
        <v>65141</v>
      </c>
      <c r="F42" s="144"/>
      <c r="G42" s="59">
        <f t="shared" si="2"/>
        <v>1532</v>
      </c>
      <c r="H42" s="58">
        <f t="shared" si="3"/>
        <v>1532</v>
      </c>
      <c r="I42" s="83">
        <f>SUM(F42:H42)</f>
        <v>3064</v>
      </c>
      <c r="J42" s="50">
        <f t="shared" si="1"/>
        <v>68205</v>
      </c>
    </row>
    <row r="43" spans="1:10" ht="26.25" thickBot="1">
      <c r="A43" s="12">
        <v>754</v>
      </c>
      <c r="B43" s="20"/>
      <c r="C43" s="5" t="s">
        <v>44</v>
      </c>
      <c r="D43" s="43">
        <f aca="true" t="shared" si="12" ref="D43:J43">SUM(D44:D47)</f>
        <v>4551200</v>
      </c>
      <c r="E43" s="43">
        <f t="shared" si="12"/>
        <v>3150865</v>
      </c>
      <c r="F43" s="43">
        <f t="shared" si="12"/>
        <v>50512</v>
      </c>
      <c r="G43" s="43">
        <f t="shared" si="12"/>
        <v>674911.5</v>
      </c>
      <c r="H43" s="43">
        <f t="shared" si="12"/>
        <v>674911.5</v>
      </c>
      <c r="I43" s="43">
        <f t="shared" si="12"/>
        <v>1400335</v>
      </c>
      <c r="J43" s="43">
        <f t="shared" si="12"/>
        <v>4551200</v>
      </c>
    </row>
    <row r="44" spans="1:11" ht="25.5">
      <c r="A44" s="14"/>
      <c r="B44" s="19">
        <v>75411</v>
      </c>
      <c r="C44" s="7" t="s">
        <v>45</v>
      </c>
      <c r="D44" s="46">
        <v>4273000</v>
      </c>
      <c r="E44" s="46">
        <v>3026401</v>
      </c>
      <c r="F44" s="51"/>
      <c r="G44" s="52">
        <f t="shared" si="2"/>
        <v>623299.5</v>
      </c>
      <c r="H44" s="51">
        <f t="shared" si="3"/>
        <v>623299.5</v>
      </c>
      <c r="I44" s="208">
        <f>SUM(F44:H44)</f>
        <v>1246599</v>
      </c>
      <c r="J44" s="53">
        <f t="shared" si="1"/>
        <v>4273000</v>
      </c>
      <c r="K44" s="113"/>
    </row>
    <row r="45" spans="1:10" ht="13.5" thickBot="1">
      <c r="A45" s="30"/>
      <c r="B45" s="28">
        <v>75414</v>
      </c>
      <c r="C45" s="29" t="s">
        <v>119</v>
      </c>
      <c r="D45" s="61">
        <v>23900</v>
      </c>
      <c r="E45" s="61">
        <v>11662</v>
      </c>
      <c r="F45" s="51">
        <v>-251</v>
      </c>
      <c r="G45" s="56">
        <f t="shared" si="2"/>
        <v>6244.5</v>
      </c>
      <c r="H45" s="55">
        <f t="shared" si="3"/>
        <v>6244.5</v>
      </c>
      <c r="I45" s="209">
        <f>SUM(F45:H45)</f>
        <v>12238</v>
      </c>
      <c r="J45" s="86">
        <f t="shared" si="1"/>
        <v>23900</v>
      </c>
    </row>
    <row r="46" spans="1:10" ht="12.75">
      <c r="A46" s="40"/>
      <c r="B46" s="70">
        <v>75416</v>
      </c>
      <c r="C46" s="27" t="s">
        <v>46</v>
      </c>
      <c r="D46" s="84">
        <v>33800</v>
      </c>
      <c r="E46" s="84">
        <v>26917</v>
      </c>
      <c r="F46" s="51">
        <v>1765</v>
      </c>
      <c r="G46" s="56">
        <f t="shared" si="2"/>
        <v>2559</v>
      </c>
      <c r="H46" s="55">
        <f t="shared" si="3"/>
        <v>2559</v>
      </c>
      <c r="I46" s="210">
        <f>SUM(F46:H46)</f>
        <v>6883</v>
      </c>
      <c r="J46" s="85">
        <f t="shared" si="1"/>
        <v>33800</v>
      </c>
    </row>
    <row r="47" spans="1:10" ht="13.5" thickBot="1">
      <c r="A47" s="39"/>
      <c r="B47" s="28">
        <v>75495</v>
      </c>
      <c r="C47" s="29" t="s">
        <v>27</v>
      </c>
      <c r="D47" s="61">
        <v>220500</v>
      </c>
      <c r="E47" s="42">
        <v>85885</v>
      </c>
      <c r="F47" s="51">
        <v>48998</v>
      </c>
      <c r="G47" s="59">
        <f t="shared" si="2"/>
        <v>42808.5</v>
      </c>
      <c r="H47" s="58">
        <f t="shared" si="3"/>
        <v>42808.5</v>
      </c>
      <c r="I47" s="208">
        <f>SUM(F47:H47)</f>
        <v>134615</v>
      </c>
      <c r="J47" s="60">
        <f t="shared" si="1"/>
        <v>220500</v>
      </c>
    </row>
    <row r="48" spans="1:10" ht="13.5" thickBot="1">
      <c r="A48" s="12">
        <v>757</v>
      </c>
      <c r="B48" s="20"/>
      <c r="C48" s="5" t="s">
        <v>156</v>
      </c>
      <c r="D48" s="43">
        <f aca="true" t="shared" si="13" ref="D48:J48">SUM(D49)</f>
        <v>916199</v>
      </c>
      <c r="E48" s="43">
        <f t="shared" si="13"/>
        <v>418947</v>
      </c>
      <c r="F48" s="43">
        <f t="shared" si="13"/>
        <v>29614</v>
      </c>
      <c r="G48" s="43">
        <f t="shared" si="13"/>
        <v>233819</v>
      </c>
      <c r="H48" s="43">
        <f t="shared" si="13"/>
        <v>233819</v>
      </c>
      <c r="I48" s="43">
        <f t="shared" si="13"/>
        <v>497252</v>
      </c>
      <c r="J48" s="43">
        <f t="shared" si="13"/>
        <v>916199</v>
      </c>
    </row>
    <row r="49" spans="1:10" ht="52.5" customHeight="1" thickBot="1">
      <c r="A49" s="17"/>
      <c r="B49" s="13" t="s">
        <v>157</v>
      </c>
      <c r="C49" s="6" t="s">
        <v>158</v>
      </c>
      <c r="D49" s="47">
        <v>916199</v>
      </c>
      <c r="E49" s="47">
        <v>418947</v>
      </c>
      <c r="F49" s="48">
        <v>29614</v>
      </c>
      <c r="G49" s="49">
        <f t="shared" si="2"/>
        <v>233819</v>
      </c>
      <c r="H49" s="48">
        <f t="shared" si="3"/>
        <v>233819</v>
      </c>
      <c r="I49" s="83">
        <f>SUM(F49:H49)</f>
        <v>497252</v>
      </c>
      <c r="J49" s="50">
        <f t="shared" si="1"/>
        <v>916199</v>
      </c>
    </row>
    <row r="50" spans="1:10" ht="13.5" thickBot="1">
      <c r="A50" s="12">
        <v>758</v>
      </c>
      <c r="B50" s="20"/>
      <c r="C50" s="5" t="s">
        <v>51</v>
      </c>
      <c r="D50" s="43">
        <f aca="true" t="shared" si="14" ref="D50:J50">SUM(D51)</f>
        <v>93716</v>
      </c>
      <c r="E50" s="43">
        <f t="shared" si="14"/>
        <v>0</v>
      </c>
      <c r="F50" s="43">
        <f t="shared" si="14"/>
        <v>0</v>
      </c>
      <c r="G50" s="43">
        <f t="shared" si="14"/>
        <v>46858</v>
      </c>
      <c r="H50" s="43">
        <f t="shared" si="14"/>
        <v>46858</v>
      </c>
      <c r="I50" s="43">
        <f t="shared" si="14"/>
        <v>93716</v>
      </c>
      <c r="J50" s="43">
        <f t="shared" si="14"/>
        <v>93716</v>
      </c>
    </row>
    <row r="51" spans="1:10" ht="13.5" thickBot="1">
      <c r="A51" s="17"/>
      <c r="B51" s="13">
        <v>75818</v>
      </c>
      <c r="C51" s="6" t="s">
        <v>120</v>
      </c>
      <c r="D51" s="47">
        <v>93716</v>
      </c>
      <c r="E51" s="47"/>
      <c r="F51" s="48">
        <v>0</v>
      </c>
      <c r="G51" s="49">
        <f t="shared" si="2"/>
        <v>46858</v>
      </c>
      <c r="H51" s="48">
        <f t="shared" si="3"/>
        <v>46858</v>
      </c>
      <c r="I51" s="83">
        <f>SUM(F51:H51)</f>
        <v>93716</v>
      </c>
      <c r="J51" s="50">
        <f t="shared" si="1"/>
        <v>93716</v>
      </c>
    </row>
    <row r="52" spans="1:10" ht="13.5" thickBot="1">
      <c r="A52" s="12">
        <v>801</v>
      </c>
      <c r="B52" s="20"/>
      <c r="C52" s="5" t="s">
        <v>52</v>
      </c>
      <c r="D52" s="43">
        <f aca="true" t="shared" si="15" ref="D52:J52">SUM(D53:D65)</f>
        <v>70744560</v>
      </c>
      <c r="E52" s="43">
        <f t="shared" si="15"/>
        <v>57720330</v>
      </c>
      <c r="F52" s="43">
        <f t="shared" si="15"/>
        <v>5433620</v>
      </c>
      <c r="G52" s="43">
        <f t="shared" si="15"/>
        <v>3795305</v>
      </c>
      <c r="H52" s="43">
        <f t="shared" si="15"/>
        <v>3795305</v>
      </c>
      <c r="I52" s="43">
        <f t="shared" si="15"/>
        <v>13024230</v>
      </c>
      <c r="J52" s="43">
        <f t="shared" si="15"/>
        <v>70744560</v>
      </c>
    </row>
    <row r="53" spans="1:10" ht="12.75">
      <c r="A53" s="17"/>
      <c r="B53" s="19">
        <v>80101</v>
      </c>
      <c r="C53" s="7" t="s">
        <v>53</v>
      </c>
      <c r="D53" s="46">
        <v>17882531</v>
      </c>
      <c r="E53" s="46">
        <v>14718999</v>
      </c>
      <c r="F53" s="50">
        <v>1420131</v>
      </c>
      <c r="G53" s="52">
        <f t="shared" si="2"/>
        <v>871700.5</v>
      </c>
      <c r="H53" s="51">
        <f t="shared" si="3"/>
        <v>871700.5</v>
      </c>
      <c r="I53" s="208">
        <f aca="true" t="shared" si="16" ref="I53:I65">SUM(F53:H53)</f>
        <v>3163532</v>
      </c>
      <c r="J53" s="53">
        <f t="shared" si="1"/>
        <v>17882531</v>
      </c>
    </row>
    <row r="54" spans="1:10" ht="12.75">
      <c r="A54" s="17"/>
      <c r="B54" s="21">
        <v>80102</v>
      </c>
      <c r="C54" s="9" t="s">
        <v>149</v>
      </c>
      <c r="D54" s="54">
        <v>846252</v>
      </c>
      <c r="E54" s="54">
        <v>706610</v>
      </c>
      <c r="F54" s="57">
        <v>69821</v>
      </c>
      <c r="G54" s="56">
        <f t="shared" si="2"/>
        <v>34910.5</v>
      </c>
      <c r="H54" s="55">
        <f t="shared" si="3"/>
        <v>34910.5</v>
      </c>
      <c r="I54" s="208">
        <f t="shared" si="16"/>
        <v>139642</v>
      </c>
      <c r="J54" s="57">
        <f t="shared" si="1"/>
        <v>846252</v>
      </c>
    </row>
    <row r="55" spans="1:10" ht="12.75">
      <c r="A55" s="17"/>
      <c r="B55" s="21">
        <v>80104</v>
      </c>
      <c r="C55" s="9" t="s">
        <v>6</v>
      </c>
      <c r="D55" s="54">
        <v>7796976</v>
      </c>
      <c r="E55" s="54">
        <v>6322667</v>
      </c>
      <c r="F55" s="50">
        <v>579640</v>
      </c>
      <c r="G55" s="56">
        <f t="shared" si="2"/>
        <v>447334.5</v>
      </c>
      <c r="H55" s="55">
        <f t="shared" si="3"/>
        <v>447334.5</v>
      </c>
      <c r="I55" s="208">
        <f t="shared" si="16"/>
        <v>1474309</v>
      </c>
      <c r="J55" s="57">
        <f t="shared" si="1"/>
        <v>7796976</v>
      </c>
    </row>
    <row r="56" spans="1:10" ht="12.75">
      <c r="A56" s="17"/>
      <c r="B56" s="21">
        <v>80110</v>
      </c>
      <c r="C56" s="9" t="s">
        <v>54</v>
      </c>
      <c r="D56" s="54">
        <v>11981605</v>
      </c>
      <c r="E56" s="54">
        <v>9853211</v>
      </c>
      <c r="F56" s="57">
        <v>854118</v>
      </c>
      <c r="G56" s="56">
        <f t="shared" si="2"/>
        <v>637138</v>
      </c>
      <c r="H56" s="55">
        <f t="shared" si="3"/>
        <v>637138</v>
      </c>
      <c r="I56" s="208">
        <f t="shared" si="16"/>
        <v>2128394</v>
      </c>
      <c r="J56" s="57">
        <f t="shared" si="1"/>
        <v>11981605</v>
      </c>
    </row>
    <row r="57" spans="1:10" ht="12.75">
      <c r="A57" s="17"/>
      <c r="B57" s="21">
        <v>80111</v>
      </c>
      <c r="C57" s="9" t="s">
        <v>121</v>
      </c>
      <c r="D57" s="54">
        <v>570004</v>
      </c>
      <c r="E57" s="54">
        <v>478794</v>
      </c>
      <c r="F57" s="57">
        <v>45605</v>
      </c>
      <c r="G57" s="56">
        <f t="shared" si="2"/>
        <v>22802.5</v>
      </c>
      <c r="H57" s="55">
        <f t="shared" si="3"/>
        <v>22802.5</v>
      </c>
      <c r="I57" s="208">
        <f t="shared" si="16"/>
        <v>91210</v>
      </c>
      <c r="J57" s="57">
        <f t="shared" si="1"/>
        <v>570004</v>
      </c>
    </row>
    <row r="58" spans="1:10" ht="12.75">
      <c r="A58" s="17"/>
      <c r="B58" s="21" t="s">
        <v>135</v>
      </c>
      <c r="C58" s="9" t="s">
        <v>136</v>
      </c>
      <c r="D58" s="54">
        <v>11308</v>
      </c>
      <c r="E58" s="54">
        <v>1091</v>
      </c>
      <c r="F58" s="55">
        <v>136</v>
      </c>
      <c r="G58" s="56">
        <f t="shared" si="2"/>
        <v>5040.5</v>
      </c>
      <c r="H58" s="55">
        <f t="shared" si="3"/>
        <v>5040.5</v>
      </c>
      <c r="I58" s="208">
        <f t="shared" si="16"/>
        <v>10217</v>
      </c>
      <c r="J58" s="57">
        <f t="shared" si="1"/>
        <v>11308</v>
      </c>
    </row>
    <row r="59" spans="1:10" ht="12.75">
      <c r="A59" s="17"/>
      <c r="B59" s="21">
        <v>80120</v>
      </c>
      <c r="C59" s="9" t="s">
        <v>150</v>
      </c>
      <c r="D59" s="54">
        <v>12691120</v>
      </c>
      <c r="E59" s="54">
        <v>10259773</v>
      </c>
      <c r="F59" s="50">
        <v>933606</v>
      </c>
      <c r="G59" s="56">
        <f t="shared" si="2"/>
        <v>748870.5</v>
      </c>
      <c r="H59" s="55">
        <f t="shared" si="3"/>
        <v>748870.5</v>
      </c>
      <c r="I59" s="208">
        <f t="shared" si="16"/>
        <v>2431347</v>
      </c>
      <c r="J59" s="57">
        <f t="shared" si="1"/>
        <v>12691120</v>
      </c>
    </row>
    <row r="60" spans="1:10" ht="12.75">
      <c r="A60" s="17"/>
      <c r="B60" s="21" t="s">
        <v>140</v>
      </c>
      <c r="C60" s="9" t="s">
        <v>88</v>
      </c>
      <c r="D60" s="54">
        <v>1501594</v>
      </c>
      <c r="E60" s="54">
        <v>1244485</v>
      </c>
      <c r="F60" s="57">
        <v>108628</v>
      </c>
      <c r="G60" s="56">
        <f t="shared" si="2"/>
        <v>74240.5</v>
      </c>
      <c r="H60" s="55">
        <f t="shared" si="3"/>
        <v>74240.5</v>
      </c>
      <c r="I60" s="208">
        <f t="shared" si="16"/>
        <v>257109</v>
      </c>
      <c r="J60" s="57">
        <f t="shared" si="1"/>
        <v>1501594</v>
      </c>
    </row>
    <row r="61" spans="1:10" ht="12.75">
      <c r="A61" s="17"/>
      <c r="B61" s="21">
        <v>80130</v>
      </c>
      <c r="C61" s="9" t="s">
        <v>84</v>
      </c>
      <c r="D61" s="54">
        <v>14865524</v>
      </c>
      <c r="E61" s="54">
        <v>12152273</v>
      </c>
      <c r="F61" s="50">
        <v>1201561</v>
      </c>
      <c r="G61" s="56">
        <f t="shared" si="2"/>
        <v>755845</v>
      </c>
      <c r="H61" s="55">
        <f t="shared" si="3"/>
        <v>755845</v>
      </c>
      <c r="I61" s="208">
        <f t="shared" si="16"/>
        <v>2713251</v>
      </c>
      <c r="J61" s="57">
        <f t="shared" si="1"/>
        <v>14865524</v>
      </c>
    </row>
    <row r="62" spans="1:10" ht="12.75">
      <c r="A62" s="17"/>
      <c r="B62" s="21">
        <v>80134</v>
      </c>
      <c r="C62" s="9" t="s">
        <v>151</v>
      </c>
      <c r="D62" s="54">
        <v>302375</v>
      </c>
      <c r="E62" s="54">
        <v>252877</v>
      </c>
      <c r="F62" s="57">
        <v>24749</v>
      </c>
      <c r="G62" s="56">
        <f t="shared" si="2"/>
        <v>12374.5</v>
      </c>
      <c r="H62" s="55">
        <f t="shared" si="3"/>
        <v>12374.5</v>
      </c>
      <c r="I62" s="208">
        <f t="shared" si="16"/>
        <v>49498</v>
      </c>
      <c r="J62" s="57">
        <f t="shared" si="1"/>
        <v>302375</v>
      </c>
    </row>
    <row r="63" spans="1:13" ht="51">
      <c r="A63" s="17"/>
      <c r="B63" s="21">
        <v>80140</v>
      </c>
      <c r="C63" s="9" t="s">
        <v>3</v>
      </c>
      <c r="D63" s="54">
        <v>1199682</v>
      </c>
      <c r="E63" s="54">
        <v>1015115</v>
      </c>
      <c r="F63" s="57">
        <v>92283</v>
      </c>
      <c r="G63" s="56">
        <f t="shared" si="2"/>
        <v>46142</v>
      </c>
      <c r="H63" s="55">
        <f t="shared" si="3"/>
        <v>46142</v>
      </c>
      <c r="I63" s="208">
        <f t="shared" si="16"/>
        <v>184567</v>
      </c>
      <c r="J63" s="57">
        <f t="shared" si="1"/>
        <v>1199682</v>
      </c>
      <c r="M63" s="113"/>
    </row>
    <row r="64" spans="1:10" ht="25.5" customHeight="1">
      <c r="A64" s="17"/>
      <c r="B64" s="21" t="s">
        <v>141</v>
      </c>
      <c r="C64" s="9" t="s">
        <v>142</v>
      </c>
      <c r="D64" s="54">
        <v>324519</v>
      </c>
      <c r="E64" s="54">
        <v>83282</v>
      </c>
      <c r="F64" s="55">
        <v>12645</v>
      </c>
      <c r="G64" s="56">
        <f t="shared" si="2"/>
        <v>114296</v>
      </c>
      <c r="H64" s="55">
        <f t="shared" si="3"/>
        <v>114296</v>
      </c>
      <c r="I64" s="208">
        <f t="shared" si="16"/>
        <v>241237</v>
      </c>
      <c r="J64" s="57">
        <f t="shared" si="1"/>
        <v>324519</v>
      </c>
    </row>
    <row r="65" spans="1:10" ht="13.5" thickBot="1">
      <c r="A65" s="17"/>
      <c r="B65" s="22">
        <v>80195</v>
      </c>
      <c r="C65" s="8" t="s">
        <v>27</v>
      </c>
      <c r="D65" s="42">
        <v>771070</v>
      </c>
      <c r="E65" s="42">
        <v>631153</v>
      </c>
      <c r="F65" s="58">
        <v>90697</v>
      </c>
      <c r="G65" s="59">
        <f t="shared" si="2"/>
        <v>24610</v>
      </c>
      <c r="H65" s="58">
        <f t="shared" si="3"/>
        <v>24610</v>
      </c>
      <c r="I65" s="208">
        <f t="shared" si="16"/>
        <v>139917</v>
      </c>
      <c r="J65" s="60">
        <f t="shared" si="1"/>
        <v>771070</v>
      </c>
    </row>
    <row r="66" spans="1:10" ht="13.5" thickBot="1">
      <c r="A66" s="12">
        <v>803</v>
      </c>
      <c r="B66" s="20"/>
      <c r="C66" s="5" t="s">
        <v>105</v>
      </c>
      <c r="D66" s="62">
        <f aca="true" t="shared" si="17" ref="D66:J66">SUM(D67:D68)</f>
        <v>32330</v>
      </c>
      <c r="E66" s="62">
        <f t="shared" si="17"/>
        <v>32298</v>
      </c>
      <c r="F66" s="62">
        <f t="shared" si="17"/>
        <v>0</v>
      </c>
      <c r="G66" s="62">
        <f t="shared" si="17"/>
        <v>16</v>
      </c>
      <c r="H66" s="62">
        <f t="shared" si="17"/>
        <v>16</v>
      </c>
      <c r="I66" s="62">
        <f t="shared" si="17"/>
        <v>32</v>
      </c>
      <c r="J66" s="62">
        <f t="shared" si="17"/>
        <v>32330</v>
      </c>
    </row>
    <row r="67" spans="1:10" ht="24.75" customHeight="1">
      <c r="A67" s="26"/>
      <c r="B67" s="70" t="s">
        <v>2</v>
      </c>
      <c r="C67" s="27" t="s">
        <v>104</v>
      </c>
      <c r="D67" s="64">
        <v>32330</v>
      </c>
      <c r="E67" s="65">
        <v>32298</v>
      </c>
      <c r="F67" s="51">
        <v>0</v>
      </c>
      <c r="G67" s="52">
        <f t="shared" si="2"/>
        <v>16</v>
      </c>
      <c r="H67" s="51">
        <f t="shared" si="3"/>
        <v>16</v>
      </c>
      <c r="I67" s="210">
        <f>SUM(F67:H67)</f>
        <v>32</v>
      </c>
      <c r="J67" s="53">
        <f t="shared" si="1"/>
        <v>32330</v>
      </c>
    </row>
    <row r="68" spans="1:10" ht="13.5" thickBot="1">
      <c r="A68" s="17"/>
      <c r="B68" s="13" t="s">
        <v>159</v>
      </c>
      <c r="C68" s="6" t="s">
        <v>27</v>
      </c>
      <c r="D68" s="66"/>
      <c r="E68" s="66"/>
      <c r="F68" s="58"/>
      <c r="G68" s="59">
        <f t="shared" si="2"/>
        <v>0</v>
      </c>
      <c r="H68" s="58">
        <f t="shared" si="3"/>
        <v>0</v>
      </c>
      <c r="I68" s="208">
        <f>SUM(F68:H68)</f>
        <v>0</v>
      </c>
      <c r="J68" s="60">
        <f t="shared" si="1"/>
        <v>0</v>
      </c>
    </row>
    <row r="69" spans="1:10" ht="13.5" thickBot="1">
      <c r="A69" s="12">
        <v>851</v>
      </c>
      <c r="B69" s="20"/>
      <c r="C69" s="5" t="s">
        <v>56</v>
      </c>
      <c r="D69" s="43">
        <f aca="true" t="shared" si="18" ref="D69:J69">SUM(D70:D72)</f>
        <v>1062571</v>
      </c>
      <c r="E69" s="43">
        <f t="shared" si="18"/>
        <v>772574</v>
      </c>
      <c r="F69" s="43">
        <f t="shared" si="18"/>
        <v>27171</v>
      </c>
      <c r="G69" s="43">
        <f t="shared" si="18"/>
        <v>131413</v>
      </c>
      <c r="H69" s="43">
        <f t="shared" si="18"/>
        <v>131413</v>
      </c>
      <c r="I69" s="43">
        <f t="shared" si="18"/>
        <v>289997</v>
      </c>
      <c r="J69" s="43">
        <f t="shared" si="18"/>
        <v>1062571</v>
      </c>
    </row>
    <row r="70" spans="1:10" ht="13.5" customHeight="1">
      <c r="A70" s="17"/>
      <c r="B70" s="19">
        <v>85154</v>
      </c>
      <c r="C70" s="7" t="s">
        <v>122</v>
      </c>
      <c r="D70" s="46">
        <v>946821</v>
      </c>
      <c r="E70" s="46">
        <v>672831</v>
      </c>
      <c r="F70" s="51">
        <v>25130</v>
      </c>
      <c r="G70" s="52">
        <f t="shared" si="2"/>
        <v>124430</v>
      </c>
      <c r="H70" s="51">
        <f t="shared" si="3"/>
        <v>124430</v>
      </c>
      <c r="I70" s="208">
        <f>SUM(F70:H70)</f>
        <v>273990</v>
      </c>
      <c r="J70" s="53">
        <f t="shared" si="1"/>
        <v>946821</v>
      </c>
    </row>
    <row r="71" spans="1:10" ht="52.5" customHeight="1">
      <c r="A71" s="17"/>
      <c r="B71" s="23">
        <v>85156</v>
      </c>
      <c r="C71" s="9" t="s">
        <v>5</v>
      </c>
      <c r="D71" s="67">
        <v>34000</v>
      </c>
      <c r="E71" s="67">
        <v>17993</v>
      </c>
      <c r="F71" s="55">
        <v>2041</v>
      </c>
      <c r="G71" s="56">
        <f t="shared" si="2"/>
        <v>6983</v>
      </c>
      <c r="H71" s="55">
        <f t="shared" si="3"/>
        <v>6983</v>
      </c>
      <c r="I71" s="208">
        <f>SUM(F71:H71)</f>
        <v>16007</v>
      </c>
      <c r="J71" s="57">
        <f t="shared" si="1"/>
        <v>34000</v>
      </c>
    </row>
    <row r="72" spans="1:10" ht="13.5" thickBot="1">
      <c r="A72" s="17"/>
      <c r="B72" s="22">
        <v>85195</v>
      </c>
      <c r="C72" s="8" t="s">
        <v>27</v>
      </c>
      <c r="D72" s="42">
        <v>81750</v>
      </c>
      <c r="E72" s="42">
        <v>81750</v>
      </c>
      <c r="F72" s="58"/>
      <c r="G72" s="59">
        <f t="shared" si="2"/>
        <v>0</v>
      </c>
      <c r="H72" s="58">
        <f t="shared" si="3"/>
        <v>0</v>
      </c>
      <c r="I72" s="208">
        <f>SUM(F72:H72)</f>
        <v>0</v>
      </c>
      <c r="J72" s="60">
        <f t="shared" si="1"/>
        <v>81750</v>
      </c>
    </row>
    <row r="73" spans="1:10" ht="13.5" thickBot="1">
      <c r="A73" s="12">
        <v>852</v>
      </c>
      <c r="B73" s="20"/>
      <c r="C73" s="5" t="s">
        <v>7</v>
      </c>
      <c r="D73" s="43">
        <f aca="true" t="shared" si="19" ref="D73:J73">SUM(D74:D88)</f>
        <v>37226891</v>
      </c>
      <c r="E73" s="43">
        <f t="shared" si="19"/>
        <v>23168075</v>
      </c>
      <c r="F73" s="43">
        <f t="shared" si="19"/>
        <v>3454455</v>
      </c>
      <c r="G73" s="43">
        <f t="shared" si="19"/>
        <v>5302180.5</v>
      </c>
      <c r="H73" s="43">
        <f t="shared" si="19"/>
        <v>5302180.5</v>
      </c>
      <c r="I73" s="43">
        <f t="shared" si="19"/>
        <v>14058816</v>
      </c>
      <c r="J73" s="43">
        <f t="shared" si="19"/>
        <v>37226891</v>
      </c>
    </row>
    <row r="74" spans="1:10" ht="25.5">
      <c r="A74" s="40"/>
      <c r="B74" s="34" t="s">
        <v>8</v>
      </c>
      <c r="C74" s="7" t="s">
        <v>57</v>
      </c>
      <c r="D74" s="46">
        <v>2184687</v>
      </c>
      <c r="E74" s="46">
        <v>1294924</v>
      </c>
      <c r="F74" s="51">
        <v>68522</v>
      </c>
      <c r="G74" s="52">
        <f aca="true" t="shared" si="20" ref="G74:G119">(D74-E74-F74)/2</f>
        <v>410620.5</v>
      </c>
      <c r="H74" s="51">
        <f aca="true" t="shared" si="21" ref="H74:H119">(D74-E74-F74)/2</f>
        <v>410620.5</v>
      </c>
      <c r="I74" s="208">
        <f aca="true" t="shared" si="22" ref="I74:I88">SUM(F74:H74)</f>
        <v>889763</v>
      </c>
      <c r="J74" s="53">
        <f t="shared" si="1"/>
        <v>2184687</v>
      </c>
    </row>
    <row r="75" spans="1:10" ht="12.75">
      <c r="A75" s="17"/>
      <c r="B75" s="33" t="s">
        <v>9</v>
      </c>
      <c r="C75" s="9" t="s">
        <v>58</v>
      </c>
      <c r="D75" s="54">
        <v>2892990</v>
      </c>
      <c r="E75" s="54">
        <v>2045863</v>
      </c>
      <c r="F75" s="51">
        <v>220246</v>
      </c>
      <c r="G75" s="56">
        <f t="shared" si="20"/>
        <v>313440.5</v>
      </c>
      <c r="H75" s="55">
        <f t="shared" si="21"/>
        <v>313440.5</v>
      </c>
      <c r="I75" s="208">
        <f t="shared" si="22"/>
        <v>847127</v>
      </c>
      <c r="J75" s="57">
        <f t="shared" si="1"/>
        <v>2892990</v>
      </c>
    </row>
    <row r="76" spans="1:10" ht="52.5" customHeight="1">
      <c r="A76" s="17"/>
      <c r="B76" s="33" t="s">
        <v>10</v>
      </c>
      <c r="C76" s="9" t="s">
        <v>21</v>
      </c>
      <c r="D76" s="54">
        <v>834008</v>
      </c>
      <c r="E76" s="54">
        <v>575656</v>
      </c>
      <c r="F76" s="51">
        <v>53683</v>
      </c>
      <c r="G76" s="56">
        <f t="shared" si="20"/>
        <v>102334.5</v>
      </c>
      <c r="H76" s="55">
        <f t="shared" si="21"/>
        <v>102334.5</v>
      </c>
      <c r="I76" s="208">
        <f t="shared" si="22"/>
        <v>258352</v>
      </c>
      <c r="J76" s="57">
        <f t="shared" si="1"/>
        <v>834008</v>
      </c>
    </row>
    <row r="77" spans="1:10" ht="12.75">
      <c r="A77" s="17"/>
      <c r="B77" s="33" t="s">
        <v>11</v>
      </c>
      <c r="C77" s="9" t="s">
        <v>123</v>
      </c>
      <c r="D77" s="54">
        <v>977931</v>
      </c>
      <c r="E77" s="54">
        <v>685210</v>
      </c>
      <c r="F77" s="51">
        <v>75451</v>
      </c>
      <c r="G77" s="56">
        <f t="shared" si="20"/>
        <v>108635</v>
      </c>
      <c r="H77" s="55">
        <f t="shared" si="21"/>
        <v>108635</v>
      </c>
      <c r="I77" s="208">
        <f t="shared" si="22"/>
        <v>292721</v>
      </c>
      <c r="J77" s="57">
        <f t="shared" si="1"/>
        <v>977931</v>
      </c>
    </row>
    <row r="78" spans="1:10" ht="53.25" customHeight="1">
      <c r="A78" s="17"/>
      <c r="B78" s="33" t="s">
        <v>145</v>
      </c>
      <c r="C78" s="9" t="s">
        <v>146</v>
      </c>
      <c r="D78" s="54">
        <v>16900000</v>
      </c>
      <c r="E78" s="54">
        <v>9872697</v>
      </c>
      <c r="F78" s="51">
        <v>2223514</v>
      </c>
      <c r="G78" s="56">
        <f t="shared" si="20"/>
        <v>2401894.5</v>
      </c>
      <c r="H78" s="55">
        <f t="shared" si="21"/>
        <v>2401894.5</v>
      </c>
      <c r="I78" s="208">
        <f t="shared" si="22"/>
        <v>7027303</v>
      </c>
      <c r="J78" s="57">
        <f aca="true" t="shared" si="23" ref="J78:J120">SUM(I78+E78)</f>
        <v>16900000</v>
      </c>
    </row>
    <row r="79" spans="1:10" ht="75.75" customHeight="1">
      <c r="A79" s="17"/>
      <c r="B79" s="35" t="s">
        <v>12</v>
      </c>
      <c r="C79" s="9" t="s">
        <v>0</v>
      </c>
      <c r="D79" s="67">
        <v>174000</v>
      </c>
      <c r="E79" s="67">
        <v>71113</v>
      </c>
      <c r="F79" s="51">
        <v>0</v>
      </c>
      <c r="G79" s="56">
        <f t="shared" si="20"/>
        <v>51443.5</v>
      </c>
      <c r="H79" s="55">
        <f t="shared" si="21"/>
        <v>51443.5</v>
      </c>
      <c r="I79" s="208">
        <f t="shared" si="22"/>
        <v>102887</v>
      </c>
      <c r="J79" s="57">
        <f t="shared" si="23"/>
        <v>174000</v>
      </c>
    </row>
    <row r="80" spans="1:10" ht="38.25" customHeight="1">
      <c r="A80" s="17"/>
      <c r="B80" s="35" t="s">
        <v>13</v>
      </c>
      <c r="C80" s="9" t="s">
        <v>79</v>
      </c>
      <c r="D80" s="67">
        <v>3123633</v>
      </c>
      <c r="E80" s="67">
        <v>1689102</v>
      </c>
      <c r="F80" s="51">
        <v>179253</v>
      </c>
      <c r="G80" s="56">
        <f t="shared" si="20"/>
        <v>627639</v>
      </c>
      <c r="H80" s="55">
        <f t="shared" si="21"/>
        <v>627639</v>
      </c>
      <c r="I80" s="208">
        <f t="shared" si="22"/>
        <v>1434531</v>
      </c>
      <c r="J80" s="57">
        <f t="shared" si="23"/>
        <v>3123633</v>
      </c>
    </row>
    <row r="81" spans="1:10" ht="12.75">
      <c r="A81" s="17"/>
      <c r="B81" s="22" t="s">
        <v>14</v>
      </c>
      <c r="C81" s="8" t="s">
        <v>124</v>
      </c>
      <c r="D81" s="42">
        <v>5173531</v>
      </c>
      <c r="E81" s="42">
        <v>3640861</v>
      </c>
      <c r="F81" s="51">
        <v>370475</v>
      </c>
      <c r="G81" s="56">
        <f t="shared" si="20"/>
        <v>581097.5</v>
      </c>
      <c r="H81" s="55">
        <f t="shared" si="21"/>
        <v>581097.5</v>
      </c>
      <c r="I81" s="211">
        <f t="shared" si="22"/>
        <v>1532670</v>
      </c>
      <c r="J81" s="57">
        <f t="shared" si="23"/>
        <v>5173531</v>
      </c>
    </row>
    <row r="82" spans="1:10" ht="13.5" thickBot="1">
      <c r="A82" s="39"/>
      <c r="B82" s="28" t="s">
        <v>15</v>
      </c>
      <c r="C82" s="29" t="s">
        <v>61</v>
      </c>
      <c r="D82" s="61">
        <v>1972369</v>
      </c>
      <c r="E82" s="61">
        <v>1387576</v>
      </c>
      <c r="F82" s="51">
        <v>139977</v>
      </c>
      <c r="G82" s="56">
        <f t="shared" si="20"/>
        <v>222408</v>
      </c>
      <c r="H82" s="55">
        <f t="shared" si="21"/>
        <v>222408</v>
      </c>
      <c r="I82" s="209">
        <f t="shared" si="22"/>
        <v>584793</v>
      </c>
      <c r="J82" s="86">
        <f t="shared" si="23"/>
        <v>1972369</v>
      </c>
    </row>
    <row r="83" spans="1:10" ht="25.5">
      <c r="A83" s="17"/>
      <c r="B83" s="120" t="s">
        <v>160</v>
      </c>
      <c r="C83" s="7" t="s">
        <v>161</v>
      </c>
      <c r="D83" s="46">
        <v>255361</v>
      </c>
      <c r="E83" s="46">
        <v>122715</v>
      </c>
      <c r="F83" s="51">
        <v>15010</v>
      </c>
      <c r="G83" s="56">
        <f t="shared" si="20"/>
        <v>58818</v>
      </c>
      <c r="H83" s="55">
        <f t="shared" si="21"/>
        <v>58818</v>
      </c>
      <c r="I83" s="208">
        <f t="shared" si="22"/>
        <v>132646</v>
      </c>
      <c r="J83" s="53">
        <f t="shared" si="23"/>
        <v>255361</v>
      </c>
    </row>
    <row r="84" spans="1:10" ht="27" customHeight="1">
      <c r="A84" s="71"/>
      <c r="B84" s="33" t="s">
        <v>19</v>
      </c>
      <c r="C84" s="9" t="s">
        <v>62</v>
      </c>
      <c r="D84" s="54">
        <v>422348</v>
      </c>
      <c r="E84" s="54">
        <v>185570</v>
      </c>
      <c r="F84" s="51">
        <v>19276</v>
      </c>
      <c r="G84" s="56">
        <f t="shared" si="20"/>
        <v>108751</v>
      </c>
      <c r="H84" s="55">
        <f t="shared" si="21"/>
        <v>108751</v>
      </c>
      <c r="I84" s="208">
        <f t="shared" si="22"/>
        <v>236778</v>
      </c>
      <c r="J84" s="57">
        <f t="shared" si="23"/>
        <v>422348</v>
      </c>
    </row>
    <row r="85" spans="1:10" ht="38.25" customHeight="1">
      <c r="A85" s="17"/>
      <c r="B85" s="33" t="s">
        <v>18</v>
      </c>
      <c r="C85" s="9" t="s">
        <v>152</v>
      </c>
      <c r="D85" s="54">
        <v>1156290</v>
      </c>
      <c r="E85" s="54">
        <v>848802</v>
      </c>
      <c r="F85" s="51">
        <v>85248</v>
      </c>
      <c r="G85" s="56">
        <f t="shared" si="20"/>
        <v>111120</v>
      </c>
      <c r="H85" s="55">
        <f t="shared" si="21"/>
        <v>111120</v>
      </c>
      <c r="I85" s="208">
        <f t="shared" si="22"/>
        <v>307488</v>
      </c>
      <c r="J85" s="57">
        <f t="shared" si="23"/>
        <v>1156290</v>
      </c>
    </row>
    <row r="86" spans="1:10" ht="12.75">
      <c r="A86" s="17"/>
      <c r="B86" s="33" t="s">
        <v>17</v>
      </c>
      <c r="C86" s="9" t="s">
        <v>74</v>
      </c>
      <c r="D86" s="54">
        <v>110000</v>
      </c>
      <c r="E86" s="54">
        <v>87000</v>
      </c>
      <c r="F86" s="51">
        <v>3800</v>
      </c>
      <c r="G86" s="56">
        <f t="shared" si="20"/>
        <v>9600</v>
      </c>
      <c r="H86" s="55">
        <f t="shared" si="21"/>
        <v>9600</v>
      </c>
      <c r="I86" s="208">
        <f t="shared" si="22"/>
        <v>23000</v>
      </c>
      <c r="J86" s="57">
        <f t="shared" si="23"/>
        <v>110000</v>
      </c>
    </row>
    <row r="87" spans="1:10" ht="25.5">
      <c r="A87" s="17"/>
      <c r="B87" s="21" t="s">
        <v>169</v>
      </c>
      <c r="C87" s="9" t="s">
        <v>139</v>
      </c>
      <c r="D87" s="54">
        <v>1392</v>
      </c>
      <c r="E87" s="54">
        <v>1392</v>
      </c>
      <c r="F87" s="51"/>
      <c r="G87" s="56">
        <f t="shared" si="20"/>
        <v>0</v>
      </c>
      <c r="H87" s="55">
        <f t="shared" si="21"/>
        <v>0</v>
      </c>
      <c r="I87" s="208">
        <f t="shared" si="22"/>
        <v>0</v>
      </c>
      <c r="J87" s="57">
        <f t="shared" si="23"/>
        <v>1392</v>
      </c>
    </row>
    <row r="88" spans="1:10" ht="13.5" thickBot="1">
      <c r="A88" s="39"/>
      <c r="B88" s="36" t="s">
        <v>107</v>
      </c>
      <c r="C88" s="6" t="s">
        <v>27</v>
      </c>
      <c r="D88" s="47">
        <v>1048351</v>
      </c>
      <c r="E88" s="47">
        <v>659594</v>
      </c>
      <c r="F88" s="51">
        <v>0</v>
      </c>
      <c r="G88" s="59">
        <f t="shared" si="20"/>
        <v>194378.5</v>
      </c>
      <c r="H88" s="58">
        <f t="shared" si="21"/>
        <v>194378.5</v>
      </c>
      <c r="I88" s="208">
        <f t="shared" si="22"/>
        <v>388757</v>
      </c>
      <c r="J88" s="50">
        <f t="shared" si="23"/>
        <v>1048351</v>
      </c>
    </row>
    <row r="89" spans="1:10" ht="26.25" thickBot="1">
      <c r="A89" s="12">
        <v>853</v>
      </c>
      <c r="B89" s="20"/>
      <c r="C89" s="24" t="s">
        <v>16</v>
      </c>
      <c r="D89" s="43">
        <f>SUM(D90:D92)</f>
        <v>401868</v>
      </c>
      <c r="E89" s="43">
        <f aca="true" t="shared" si="24" ref="E89:J89">SUM(E90:E92)</f>
        <v>247710</v>
      </c>
      <c r="F89" s="43">
        <f t="shared" si="24"/>
        <v>22458</v>
      </c>
      <c r="G89" s="43">
        <f t="shared" si="24"/>
        <v>65850</v>
      </c>
      <c r="H89" s="43">
        <f t="shared" si="24"/>
        <v>65850</v>
      </c>
      <c r="I89" s="43">
        <f t="shared" si="24"/>
        <v>154158</v>
      </c>
      <c r="J89" s="43">
        <f t="shared" si="24"/>
        <v>401868</v>
      </c>
    </row>
    <row r="90" spans="1:10" ht="38.25">
      <c r="A90" s="17"/>
      <c r="B90" s="70" t="s">
        <v>180</v>
      </c>
      <c r="C90" s="163" t="s">
        <v>182</v>
      </c>
      <c r="D90" s="84">
        <v>34100</v>
      </c>
      <c r="E90" s="84">
        <v>17050</v>
      </c>
      <c r="F90" s="84"/>
      <c r="G90" s="52">
        <f t="shared" si="20"/>
        <v>8525</v>
      </c>
      <c r="H90" s="51">
        <f t="shared" si="21"/>
        <v>8525</v>
      </c>
      <c r="I90" s="208">
        <f>SUM(F90:H90)</f>
        <v>17050</v>
      </c>
      <c r="J90" s="53">
        <f t="shared" si="23"/>
        <v>34100</v>
      </c>
    </row>
    <row r="91" spans="1:10" ht="26.25" thickBot="1">
      <c r="A91" s="17"/>
      <c r="B91" s="19" t="s">
        <v>125</v>
      </c>
      <c r="C91" s="7" t="s">
        <v>102</v>
      </c>
      <c r="D91" s="46">
        <v>269998</v>
      </c>
      <c r="E91" s="46">
        <v>184658</v>
      </c>
      <c r="F91" s="51">
        <v>12517</v>
      </c>
      <c r="G91" s="56">
        <f t="shared" si="20"/>
        <v>36411.5</v>
      </c>
      <c r="H91" s="55">
        <f t="shared" si="21"/>
        <v>36411.5</v>
      </c>
      <c r="I91" s="208">
        <f>SUM(F91:H91)</f>
        <v>85340</v>
      </c>
      <c r="J91" s="53">
        <f t="shared" si="23"/>
        <v>269998</v>
      </c>
    </row>
    <row r="92" spans="1:10" ht="13.5" thickBot="1">
      <c r="A92" s="17"/>
      <c r="B92" s="13" t="s">
        <v>177</v>
      </c>
      <c r="C92" s="6" t="s">
        <v>27</v>
      </c>
      <c r="D92" s="47">
        <v>97770</v>
      </c>
      <c r="E92" s="47">
        <v>46002</v>
      </c>
      <c r="F92" s="48">
        <v>9941</v>
      </c>
      <c r="G92" s="59">
        <f t="shared" si="20"/>
        <v>20913.5</v>
      </c>
      <c r="H92" s="58">
        <f t="shared" si="21"/>
        <v>20913.5</v>
      </c>
      <c r="I92" s="210">
        <f>SUM(F92:H92)</f>
        <v>51768</v>
      </c>
      <c r="J92" s="85">
        <f t="shared" si="23"/>
        <v>97770</v>
      </c>
    </row>
    <row r="93" spans="1:10" ht="26.25" thickBot="1">
      <c r="A93" s="12">
        <v>854</v>
      </c>
      <c r="B93" s="20"/>
      <c r="C93" s="5" t="s">
        <v>63</v>
      </c>
      <c r="D93" s="43">
        <f aca="true" t="shared" si="25" ref="D93:J93">SUM(D94:D99)</f>
        <v>6208717</v>
      </c>
      <c r="E93" s="43">
        <f t="shared" si="25"/>
        <v>4975486</v>
      </c>
      <c r="F93" s="43">
        <f t="shared" si="25"/>
        <v>615665</v>
      </c>
      <c r="G93" s="43">
        <f t="shared" si="25"/>
        <v>308783</v>
      </c>
      <c r="H93" s="43">
        <f t="shared" si="25"/>
        <v>308783</v>
      </c>
      <c r="I93" s="43">
        <f t="shared" si="25"/>
        <v>1233231</v>
      </c>
      <c r="J93" s="43">
        <f t="shared" si="25"/>
        <v>6208717</v>
      </c>
    </row>
    <row r="94" spans="1:10" ht="12.75">
      <c r="A94" s="17"/>
      <c r="B94" s="19">
        <v>85401</v>
      </c>
      <c r="C94" s="7" t="s">
        <v>126</v>
      </c>
      <c r="D94" s="46">
        <v>1301023</v>
      </c>
      <c r="E94" s="46">
        <v>1108375</v>
      </c>
      <c r="F94" s="84">
        <v>96323</v>
      </c>
      <c r="G94" s="52">
        <f t="shared" si="20"/>
        <v>48162.5</v>
      </c>
      <c r="H94" s="51">
        <f t="shared" si="21"/>
        <v>48162.5</v>
      </c>
      <c r="I94" s="208">
        <f aca="true" t="shared" si="26" ref="I94:I99">SUM(F94:H94)</f>
        <v>192648</v>
      </c>
      <c r="J94" s="53">
        <f t="shared" si="23"/>
        <v>1301023</v>
      </c>
    </row>
    <row r="95" spans="1:10" ht="27.75" customHeight="1">
      <c r="A95" s="17"/>
      <c r="B95" s="21">
        <v>85406</v>
      </c>
      <c r="C95" s="25" t="s">
        <v>1</v>
      </c>
      <c r="D95" s="54">
        <v>779594</v>
      </c>
      <c r="E95" s="54">
        <v>665493</v>
      </c>
      <c r="F95" s="46">
        <v>57050</v>
      </c>
      <c r="G95" s="56">
        <f t="shared" si="20"/>
        <v>28525.5</v>
      </c>
      <c r="H95" s="55">
        <f t="shared" si="21"/>
        <v>28525.5</v>
      </c>
      <c r="I95" s="208">
        <f t="shared" si="26"/>
        <v>114101</v>
      </c>
      <c r="J95" s="57">
        <f t="shared" si="23"/>
        <v>779594</v>
      </c>
    </row>
    <row r="96" spans="1:10" ht="12.75">
      <c r="A96" s="17"/>
      <c r="B96" s="21">
        <v>85410</v>
      </c>
      <c r="C96" s="9" t="s">
        <v>64</v>
      </c>
      <c r="D96" s="54">
        <v>2998044</v>
      </c>
      <c r="E96" s="54">
        <v>2483796</v>
      </c>
      <c r="F96" s="53">
        <v>257626</v>
      </c>
      <c r="G96" s="56">
        <f t="shared" si="20"/>
        <v>128311</v>
      </c>
      <c r="H96" s="55">
        <f t="shared" si="21"/>
        <v>128311</v>
      </c>
      <c r="I96" s="208">
        <f t="shared" si="26"/>
        <v>514248</v>
      </c>
      <c r="J96" s="57">
        <f>SUM(I96+E96)</f>
        <v>2998044</v>
      </c>
    </row>
    <row r="97" spans="1:10" ht="12.75">
      <c r="A97" s="17"/>
      <c r="B97" s="21" t="s">
        <v>20</v>
      </c>
      <c r="C97" s="9" t="s">
        <v>65</v>
      </c>
      <c r="D97" s="54">
        <v>1083528</v>
      </c>
      <c r="E97" s="54">
        <v>680436</v>
      </c>
      <c r="F97" s="55">
        <v>204666</v>
      </c>
      <c r="G97" s="56">
        <f t="shared" si="20"/>
        <v>99213</v>
      </c>
      <c r="H97" s="55">
        <f t="shared" si="21"/>
        <v>99213</v>
      </c>
      <c r="I97" s="208">
        <f t="shared" si="26"/>
        <v>403092</v>
      </c>
      <c r="J97" s="57">
        <f t="shared" si="23"/>
        <v>1083528</v>
      </c>
    </row>
    <row r="98" spans="1:10" ht="27.75" customHeight="1">
      <c r="A98" s="17"/>
      <c r="B98" s="21" t="s">
        <v>143</v>
      </c>
      <c r="C98" s="9" t="s">
        <v>144</v>
      </c>
      <c r="D98" s="54">
        <v>13333</v>
      </c>
      <c r="E98" s="54">
        <v>4191</v>
      </c>
      <c r="F98" s="55">
        <v>0</v>
      </c>
      <c r="G98" s="56">
        <f t="shared" si="20"/>
        <v>4571</v>
      </c>
      <c r="H98" s="55">
        <f t="shared" si="21"/>
        <v>4571</v>
      </c>
      <c r="I98" s="208">
        <f t="shared" si="26"/>
        <v>9142</v>
      </c>
      <c r="J98" s="57">
        <f t="shared" si="23"/>
        <v>13333</v>
      </c>
    </row>
    <row r="99" spans="1:10" ht="13.5" thickBot="1">
      <c r="A99" s="17"/>
      <c r="B99" s="22" t="s">
        <v>127</v>
      </c>
      <c r="C99" s="8" t="s">
        <v>129</v>
      </c>
      <c r="D99" s="42">
        <v>33195</v>
      </c>
      <c r="E99" s="42">
        <v>33195</v>
      </c>
      <c r="F99" s="58">
        <v>0</v>
      </c>
      <c r="G99" s="59">
        <f t="shared" si="20"/>
        <v>0</v>
      </c>
      <c r="H99" s="58">
        <f t="shared" si="21"/>
        <v>0</v>
      </c>
      <c r="I99" s="208">
        <f t="shared" si="26"/>
        <v>0</v>
      </c>
      <c r="J99" s="60">
        <f t="shared" si="23"/>
        <v>33195</v>
      </c>
    </row>
    <row r="100" spans="1:10" ht="26.25" thickBot="1">
      <c r="A100" s="12">
        <v>900</v>
      </c>
      <c r="B100" s="20"/>
      <c r="C100" s="5" t="s">
        <v>66</v>
      </c>
      <c r="D100" s="43">
        <f aca="true" t="shared" si="27" ref="D100:J100">SUM(D101:D108)</f>
        <v>9121985</v>
      </c>
      <c r="E100" s="43">
        <f t="shared" si="27"/>
        <v>5894108</v>
      </c>
      <c r="F100" s="43">
        <f t="shared" si="27"/>
        <v>266388</v>
      </c>
      <c r="G100" s="43">
        <f t="shared" si="27"/>
        <v>1480744.5</v>
      </c>
      <c r="H100" s="43">
        <f t="shared" si="27"/>
        <v>1480744.5</v>
      </c>
      <c r="I100" s="43">
        <f t="shared" si="27"/>
        <v>3227877</v>
      </c>
      <c r="J100" s="43">
        <f t="shared" si="27"/>
        <v>9121985</v>
      </c>
    </row>
    <row r="101" spans="1:10" ht="24.75" customHeight="1">
      <c r="A101" s="17"/>
      <c r="B101" s="19">
        <v>90001</v>
      </c>
      <c r="C101" s="7" t="s">
        <v>67</v>
      </c>
      <c r="D101" s="46">
        <v>3794605</v>
      </c>
      <c r="E101" s="46">
        <v>3244483</v>
      </c>
      <c r="F101" s="51">
        <v>0</v>
      </c>
      <c r="G101" s="52">
        <f t="shared" si="20"/>
        <v>275061</v>
      </c>
      <c r="H101" s="51">
        <f t="shared" si="21"/>
        <v>275061</v>
      </c>
      <c r="I101" s="208">
        <f aca="true" t="shared" si="28" ref="I101:I108">SUM(F101:H101)</f>
        <v>550122</v>
      </c>
      <c r="J101" s="53">
        <f t="shared" si="23"/>
        <v>3794605</v>
      </c>
    </row>
    <row r="102" spans="1:10" ht="12.75">
      <c r="A102" s="17"/>
      <c r="B102" s="21">
        <v>90002</v>
      </c>
      <c r="C102" s="9" t="s">
        <v>68</v>
      </c>
      <c r="D102" s="54">
        <v>1372824</v>
      </c>
      <c r="E102" s="54">
        <v>279639</v>
      </c>
      <c r="F102" s="51">
        <v>28184</v>
      </c>
      <c r="G102" s="56">
        <f t="shared" si="20"/>
        <v>532500.5</v>
      </c>
      <c r="H102" s="55">
        <f t="shared" si="21"/>
        <v>532500.5</v>
      </c>
      <c r="I102" s="208">
        <f t="shared" si="28"/>
        <v>1093185</v>
      </c>
      <c r="J102" s="57">
        <f t="shared" si="23"/>
        <v>1372824</v>
      </c>
    </row>
    <row r="103" spans="1:10" ht="12.75">
      <c r="A103" s="17"/>
      <c r="B103" s="21">
        <v>90003</v>
      </c>
      <c r="C103" s="9" t="s">
        <v>130</v>
      </c>
      <c r="D103" s="54">
        <v>631600</v>
      </c>
      <c r="E103" s="54">
        <v>404612</v>
      </c>
      <c r="F103" s="51">
        <v>68533</v>
      </c>
      <c r="G103" s="56">
        <f t="shared" si="20"/>
        <v>79227.5</v>
      </c>
      <c r="H103" s="55">
        <f t="shared" si="21"/>
        <v>79227.5</v>
      </c>
      <c r="I103" s="208">
        <f t="shared" si="28"/>
        <v>226988</v>
      </c>
      <c r="J103" s="57">
        <f t="shared" si="23"/>
        <v>631600</v>
      </c>
    </row>
    <row r="104" spans="1:10" ht="25.5" customHeight="1">
      <c r="A104" s="17"/>
      <c r="B104" s="21">
        <v>90004</v>
      </c>
      <c r="C104" s="9" t="s">
        <v>131</v>
      </c>
      <c r="D104" s="54">
        <v>662000</v>
      </c>
      <c r="E104" s="54">
        <v>630432</v>
      </c>
      <c r="F104" s="51">
        <v>31568</v>
      </c>
      <c r="G104" s="56">
        <f t="shared" si="20"/>
        <v>0</v>
      </c>
      <c r="H104" s="55">
        <f t="shared" si="21"/>
        <v>0</v>
      </c>
      <c r="I104" s="208">
        <f t="shared" si="28"/>
        <v>31568</v>
      </c>
      <c r="J104" s="57">
        <f t="shared" si="23"/>
        <v>662000</v>
      </c>
    </row>
    <row r="105" spans="1:10" ht="12.75">
      <c r="A105" s="17"/>
      <c r="B105" s="21">
        <v>90013</v>
      </c>
      <c r="C105" s="9" t="s">
        <v>147</v>
      </c>
      <c r="D105" s="54">
        <v>122000</v>
      </c>
      <c r="E105" s="54">
        <v>80785</v>
      </c>
      <c r="F105" s="51">
        <v>10101</v>
      </c>
      <c r="G105" s="56">
        <f t="shared" si="20"/>
        <v>15557</v>
      </c>
      <c r="H105" s="55">
        <f t="shared" si="21"/>
        <v>15557</v>
      </c>
      <c r="I105" s="208">
        <f t="shared" si="28"/>
        <v>41215</v>
      </c>
      <c r="J105" s="57">
        <f t="shared" si="23"/>
        <v>122000</v>
      </c>
    </row>
    <row r="106" spans="1:10" ht="13.5" customHeight="1">
      <c r="A106" s="17"/>
      <c r="B106" s="21">
        <v>90015</v>
      </c>
      <c r="C106" s="9" t="s">
        <v>132</v>
      </c>
      <c r="D106" s="54">
        <v>2100000</v>
      </c>
      <c r="E106" s="54">
        <v>953808</v>
      </c>
      <c r="F106" s="51">
        <v>106958</v>
      </c>
      <c r="G106" s="56">
        <f t="shared" si="20"/>
        <v>519617</v>
      </c>
      <c r="H106" s="55">
        <f t="shared" si="21"/>
        <v>519617</v>
      </c>
      <c r="I106" s="208">
        <f>SUM(F106:H106)</f>
        <v>1146192</v>
      </c>
      <c r="J106" s="57">
        <f t="shared" si="23"/>
        <v>2100000</v>
      </c>
    </row>
    <row r="107" spans="1:10" ht="24.75" customHeight="1">
      <c r="A107" s="17"/>
      <c r="B107" s="21" t="s">
        <v>137</v>
      </c>
      <c r="C107" s="9" t="s">
        <v>139</v>
      </c>
      <c r="D107" s="68">
        <v>4720</v>
      </c>
      <c r="E107" s="68"/>
      <c r="F107" s="51">
        <v>0</v>
      </c>
      <c r="G107" s="56">
        <f t="shared" si="20"/>
        <v>2360</v>
      </c>
      <c r="H107" s="55">
        <f t="shared" si="21"/>
        <v>2360</v>
      </c>
      <c r="I107" s="208">
        <f t="shared" si="28"/>
        <v>4720</v>
      </c>
      <c r="J107" s="57">
        <f t="shared" si="23"/>
        <v>4720</v>
      </c>
    </row>
    <row r="108" spans="1:10" ht="13.5" thickBot="1">
      <c r="A108" s="17"/>
      <c r="B108" s="22">
        <v>90095</v>
      </c>
      <c r="C108" s="8" t="s">
        <v>27</v>
      </c>
      <c r="D108" s="42">
        <v>434236</v>
      </c>
      <c r="E108" s="42">
        <v>300349</v>
      </c>
      <c r="F108" s="51">
        <v>21044</v>
      </c>
      <c r="G108" s="59">
        <f t="shared" si="20"/>
        <v>56421.5</v>
      </c>
      <c r="H108" s="58">
        <f t="shared" si="21"/>
        <v>56421.5</v>
      </c>
      <c r="I108" s="208">
        <f t="shared" si="28"/>
        <v>133887</v>
      </c>
      <c r="J108" s="60">
        <f t="shared" si="23"/>
        <v>434236</v>
      </c>
    </row>
    <row r="109" spans="1:10" ht="26.25" thickBot="1">
      <c r="A109" s="12">
        <v>921</v>
      </c>
      <c r="B109" s="20"/>
      <c r="C109" s="5" t="s">
        <v>69</v>
      </c>
      <c r="D109" s="43">
        <f aca="true" t="shared" si="29" ref="D109:J109">SUM(D110:D116)</f>
        <v>6437764</v>
      </c>
      <c r="E109" s="43">
        <f t="shared" si="29"/>
        <v>4156407</v>
      </c>
      <c r="F109" s="43">
        <f t="shared" si="29"/>
        <v>605183</v>
      </c>
      <c r="G109" s="43">
        <f t="shared" si="29"/>
        <v>838087</v>
      </c>
      <c r="H109" s="43">
        <f t="shared" si="29"/>
        <v>838087</v>
      </c>
      <c r="I109" s="43">
        <f t="shared" si="29"/>
        <v>2281357</v>
      </c>
      <c r="J109" s="43">
        <f t="shared" si="29"/>
        <v>6437764</v>
      </c>
    </row>
    <row r="110" spans="1:10" ht="12.75">
      <c r="A110" s="17"/>
      <c r="B110" s="19">
        <v>92106</v>
      </c>
      <c r="C110" s="7" t="s">
        <v>81</v>
      </c>
      <c r="D110" s="46">
        <v>1002042</v>
      </c>
      <c r="E110" s="46">
        <v>751530</v>
      </c>
      <c r="F110" s="51">
        <v>83500</v>
      </c>
      <c r="G110" s="52">
        <f t="shared" si="20"/>
        <v>83506</v>
      </c>
      <c r="H110" s="51">
        <f t="shared" si="21"/>
        <v>83506</v>
      </c>
      <c r="I110" s="208">
        <f aca="true" t="shared" si="30" ref="I110:I116">SUM(F110:H110)</f>
        <v>250512</v>
      </c>
      <c r="J110" s="53">
        <f t="shared" si="23"/>
        <v>1002042</v>
      </c>
    </row>
    <row r="111" spans="1:10" ht="25.5" customHeight="1">
      <c r="A111" s="71"/>
      <c r="B111" s="21">
        <v>92108</v>
      </c>
      <c r="C111" s="9" t="s">
        <v>70</v>
      </c>
      <c r="D111" s="54">
        <v>1251356</v>
      </c>
      <c r="E111" s="54">
        <v>771786</v>
      </c>
      <c r="F111" s="51">
        <v>101150</v>
      </c>
      <c r="G111" s="56">
        <f t="shared" si="20"/>
        <v>189210</v>
      </c>
      <c r="H111" s="55">
        <f t="shared" si="21"/>
        <v>189210</v>
      </c>
      <c r="I111" s="208">
        <f t="shared" si="30"/>
        <v>479570</v>
      </c>
      <c r="J111" s="57">
        <f t="shared" si="23"/>
        <v>1251356</v>
      </c>
    </row>
    <row r="112" spans="1:10" ht="27" customHeight="1">
      <c r="A112" s="17"/>
      <c r="B112" s="21">
        <v>92109</v>
      </c>
      <c r="C112" s="9" t="s">
        <v>133</v>
      </c>
      <c r="D112" s="54">
        <v>856000</v>
      </c>
      <c r="E112" s="54">
        <v>642000</v>
      </c>
      <c r="F112" s="51">
        <v>71300</v>
      </c>
      <c r="G112" s="56">
        <f t="shared" si="20"/>
        <v>71350</v>
      </c>
      <c r="H112" s="55">
        <f t="shared" si="21"/>
        <v>71350</v>
      </c>
      <c r="I112" s="208">
        <f t="shared" si="30"/>
        <v>214000</v>
      </c>
      <c r="J112" s="57">
        <f t="shared" si="23"/>
        <v>856000</v>
      </c>
    </row>
    <row r="113" spans="1:10" ht="12.75">
      <c r="A113" s="17"/>
      <c r="B113" s="21">
        <v>92116</v>
      </c>
      <c r="C113" s="9" t="s">
        <v>71</v>
      </c>
      <c r="D113" s="54">
        <v>1330880</v>
      </c>
      <c r="E113" s="54">
        <v>998160</v>
      </c>
      <c r="F113" s="51">
        <v>110900</v>
      </c>
      <c r="G113" s="56">
        <f t="shared" si="20"/>
        <v>110910</v>
      </c>
      <c r="H113" s="55">
        <f t="shared" si="21"/>
        <v>110910</v>
      </c>
      <c r="I113" s="208">
        <f t="shared" si="30"/>
        <v>332720</v>
      </c>
      <c r="J113" s="57">
        <f t="shared" si="23"/>
        <v>1330880</v>
      </c>
    </row>
    <row r="114" spans="1:10" ht="12.75">
      <c r="A114" s="17"/>
      <c r="B114" s="21">
        <v>92118</v>
      </c>
      <c r="C114" s="9" t="s">
        <v>72</v>
      </c>
      <c r="D114" s="54">
        <v>1250936</v>
      </c>
      <c r="E114" s="54">
        <v>820415</v>
      </c>
      <c r="F114" s="51">
        <v>87800</v>
      </c>
      <c r="G114" s="56">
        <f t="shared" si="20"/>
        <v>171360.5</v>
      </c>
      <c r="H114" s="55">
        <f t="shared" si="21"/>
        <v>171360.5</v>
      </c>
      <c r="I114" s="208">
        <f t="shared" si="30"/>
        <v>430521</v>
      </c>
      <c r="J114" s="57">
        <f t="shared" si="23"/>
        <v>1250936</v>
      </c>
    </row>
    <row r="115" spans="1:10" ht="25.5">
      <c r="A115" s="17"/>
      <c r="B115" s="21">
        <v>92120</v>
      </c>
      <c r="C115" s="9" t="s">
        <v>128</v>
      </c>
      <c r="D115" s="54">
        <v>650000</v>
      </c>
      <c r="E115" s="54">
        <v>117706</v>
      </c>
      <c r="F115" s="51">
        <v>144200</v>
      </c>
      <c r="G115" s="56">
        <f t="shared" si="20"/>
        <v>194047</v>
      </c>
      <c r="H115" s="55">
        <f t="shared" si="21"/>
        <v>194047</v>
      </c>
      <c r="I115" s="208">
        <f t="shared" si="30"/>
        <v>532294</v>
      </c>
      <c r="J115" s="57">
        <f t="shared" si="23"/>
        <v>650000</v>
      </c>
    </row>
    <row r="116" spans="1:10" ht="13.5" thickBot="1">
      <c r="A116" s="71"/>
      <c r="B116" s="22">
        <v>92195</v>
      </c>
      <c r="C116" s="8" t="s">
        <v>27</v>
      </c>
      <c r="D116" s="42">
        <v>96550</v>
      </c>
      <c r="E116" s="42">
        <v>54810</v>
      </c>
      <c r="F116" s="51">
        <v>6333</v>
      </c>
      <c r="G116" s="59">
        <f t="shared" si="20"/>
        <v>17703.5</v>
      </c>
      <c r="H116" s="58">
        <f t="shared" si="21"/>
        <v>17703.5</v>
      </c>
      <c r="I116" s="208">
        <f t="shared" si="30"/>
        <v>41740</v>
      </c>
      <c r="J116" s="60">
        <f t="shared" si="23"/>
        <v>96550</v>
      </c>
    </row>
    <row r="117" spans="1:10" ht="13.5" thickBot="1">
      <c r="A117" s="12">
        <v>926</v>
      </c>
      <c r="B117" s="20"/>
      <c r="C117" s="5" t="s">
        <v>93</v>
      </c>
      <c r="D117" s="43">
        <f aca="true" t="shared" si="31" ref="D117:J117">SUM(D118:D119)</f>
        <v>6651842</v>
      </c>
      <c r="E117" s="43">
        <f t="shared" si="31"/>
        <v>730691</v>
      </c>
      <c r="F117" s="43">
        <f t="shared" si="31"/>
        <v>214171</v>
      </c>
      <c r="G117" s="43">
        <f t="shared" si="31"/>
        <v>2853490</v>
      </c>
      <c r="H117" s="43">
        <f t="shared" si="31"/>
        <v>2853490</v>
      </c>
      <c r="I117" s="43">
        <f t="shared" si="31"/>
        <v>5921151</v>
      </c>
      <c r="J117" s="43">
        <f t="shared" si="31"/>
        <v>6651842</v>
      </c>
    </row>
    <row r="118" spans="1:10" ht="25.5">
      <c r="A118" s="17"/>
      <c r="B118" s="19">
        <v>92605</v>
      </c>
      <c r="C118" s="7" t="s">
        <v>22</v>
      </c>
      <c r="D118" s="46">
        <v>350000</v>
      </c>
      <c r="E118" s="46">
        <v>253850</v>
      </c>
      <c r="F118" s="51">
        <v>35600</v>
      </c>
      <c r="G118" s="52">
        <f t="shared" si="20"/>
        <v>30275</v>
      </c>
      <c r="H118" s="51">
        <f t="shared" si="21"/>
        <v>30275</v>
      </c>
      <c r="I118" s="208">
        <f>SUM(F118:H118)</f>
        <v>96150</v>
      </c>
      <c r="J118" s="53">
        <f t="shared" si="23"/>
        <v>350000</v>
      </c>
    </row>
    <row r="119" spans="1:10" ht="13.5" thickBot="1">
      <c r="A119" s="17"/>
      <c r="B119" s="22">
        <v>92695</v>
      </c>
      <c r="C119" s="8" t="s">
        <v>27</v>
      </c>
      <c r="D119" s="42">
        <v>6301842</v>
      </c>
      <c r="E119" s="42">
        <v>476841</v>
      </c>
      <c r="F119" s="58">
        <v>178571</v>
      </c>
      <c r="G119" s="52">
        <f t="shared" si="20"/>
        <v>2823215</v>
      </c>
      <c r="H119" s="51">
        <f t="shared" si="21"/>
        <v>2823215</v>
      </c>
      <c r="I119" s="208">
        <f>SUM(F119:H119)</f>
        <v>5825001</v>
      </c>
      <c r="J119" s="60">
        <f t="shared" si="23"/>
        <v>6301842</v>
      </c>
    </row>
    <row r="120" spans="1:10" ht="16.5" thickBot="1">
      <c r="A120" s="72"/>
      <c r="B120" s="3"/>
      <c r="C120" s="1" t="s">
        <v>134</v>
      </c>
      <c r="D120" s="69">
        <f>SUM(D117+D109+D100+D93+D89+D69+D66+D73+D52+D50+D48+D43+D39+D30+D24+D20+D18+D13+D11+D8)</f>
        <v>188967741</v>
      </c>
      <c r="E120" s="69">
        <f>SUM(E117+E109+E100+E93+E89+E69+E66+E73+E52+E50+E48+E43+E39+E30+E24+E20+E18+E13+E11+E8)</f>
        <v>123856970</v>
      </c>
      <c r="F120" s="69">
        <f>SUM(F117+F109+F100+F93+F89+F69+F66+F73+F52+F50+F48+F43+F39+F30+F24+F20+F18+F13+F11+F8)</f>
        <v>14176162</v>
      </c>
      <c r="G120" s="69">
        <f>SUM(G117+G109+G100+G93+G89+G69+G66+G73+G52+G50+G48+G43+G39+G30+G24+G20+G18+G13+G11+G8)</f>
        <v>25467304.5</v>
      </c>
      <c r="H120" s="69">
        <f>SUM(H117+H109+H100+H93+H89+H69+H66+H73+H52+H50+H48+H43+H39+H30+H24+H20+H18+H13+H11+H8)</f>
        <v>25467304.5</v>
      </c>
      <c r="I120" s="69">
        <f>SUM(I117+I109+I100+I93+I89+I69+I66+I73+I52+I50+I48+I43+I39+I30+I24+I20+I18+I13+I11+I8)</f>
        <v>65110771</v>
      </c>
      <c r="J120" s="69">
        <f>SUM(J117+J109+J100+J93+J89+J69+J66+J73+J52+J50+J48+J43+J39+J30+J24+J20+J18+J13+J11+J8)</f>
        <v>188967741</v>
      </c>
    </row>
    <row r="123" spans="4:9" ht="15.75">
      <c r="D123" s="10"/>
      <c r="E123" s="10"/>
      <c r="G123" s="202" t="s">
        <v>183</v>
      </c>
      <c r="H123" s="203"/>
      <c r="I123" s="203"/>
    </row>
    <row r="124" spans="4:9" ht="11.25" customHeight="1">
      <c r="D124" s="11"/>
      <c r="E124" s="11"/>
      <c r="G124" s="146"/>
      <c r="H124" s="145"/>
      <c r="I124" s="145"/>
    </row>
    <row r="125" spans="4:9" ht="12.75" customHeight="1">
      <c r="D125" s="11"/>
      <c r="E125" s="11"/>
      <c r="G125" s="202" t="s">
        <v>184</v>
      </c>
      <c r="H125" s="203"/>
      <c r="I125" s="203"/>
    </row>
    <row r="128" spans="4:7" ht="12.75">
      <c r="D128" s="38"/>
      <c r="E128" s="38"/>
      <c r="G128" t="s">
        <v>174</v>
      </c>
    </row>
    <row r="129" ht="12.75">
      <c r="G129" t="s">
        <v>175</v>
      </c>
    </row>
  </sheetData>
  <mergeCells count="12">
    <mergeCell ref="G123:I123"/>
    <mergeCell ref="G125:I125"/>
    <mergeCell ref="J5:J6"/>
    <mergeCell ref="F5:H5"/>
    <mergeCell ref="I5:I6"/>
    <mergeCell ref="G1:H1"/>
    <mergeCell ref="A3:I3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2007-10-16T10:19:00Z</cp:lastPrinted>
  <dcterms:created xsi:type="dcterms:W3CDTF">2005-09-08T11:20:11Z</dcterms:created>
  <dcterms:modified xsi:type="dcterms:W3CDTF">2007-11-26T11:39:17Z</dcterms:modified>
  <cp:category/>
  <cp:version/>
  <cp:contentType/>
  <cp:contentStatus/>
</cp:coreProperties>
</file>