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<sst xmlns="http://schemas.openxmlformats.org/spreadsheetml/2006/main" count="203" uniqueCount="195">
  <si>
    <t>Dział</t>
  </si>
  <si>
    <t>Rozdz.</t>
  </si>
  <si>
    <t>Wyszczególnienie</t>
  </si>
  <si>
    <t>Plan na 2008r.</t>
  </si>
  <si>
    <t>050</t>
  </si>
  <si>
    <t>Rybołówstwo i rybactwo</t>
  </si>
  <si>
    <t>05095</t>
  </si>
  <si>
    <t>Pozostała działalność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</si>
  <si>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</si>
  <si>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</si>
  <si>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</si>
  <si>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</si>
  <si>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</si>
  <si>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</si>
  <si>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</si>
  <si>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r>
      <t>Prace geodezyjne i kartograficzne(</t>
    </r>
    <r>
      <rPr>
        <sz val="8"/>
        <rFont val="Arial CE"/>
        <family val="2"/>
      </rPr>
      <t>nieinwestycyjne</t>
    </r>
    <r>
      <rPr>
        <sz val="10"/>
        <rFont val="Arial CE"/>
        <family val="0"/>
      </rPr>
      <t>)</t>
    </r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</si>
  <si>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</si>
  <si>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</si>
  <si>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</si>
  <si>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</si>
  <si>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</si>
  <si>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</si>
  <si>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</si>
  <si>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</si>
  <si>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</si>
  <si>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r>
      <t>Urzędy gmin(</t>
    </r>
    <r>
      <rPr>
        <sz val="8"/>
        <rFont val="Arial CE"/>
        <family val="2"/>
      </rPr>
      <t>miast i miast na prawach powiatu</t>
    </r>
    <r>
      <rPr>
        <sz val="10"/>
        <rFont val="Arial CE"/>
        <family val="0"/>
      </rPr>
      <t>)</t>
    </r>
  </si>
  <si>
    <t>75045</t>
  </si>
  <si>
    <t>Komisje poborowe</t>
  </si>
  <si>
    <t>751</t>
  </si>
  <si>
    <t>Urzędy naczelnych organów władzy państwowej,kontroli i ochrony prawa oraz sądownictwa</t>
  </si>
  <si>
    <t>75101</t>
  </si>
  <si>
    <t xml:space="preserve">Urzędy naczelnych organów władzy państwowej,kontroli i ochrony prawa </t>
  </si>
  <si>
    <t>754</t>
  </si>
  <si>
    <t xml:space="preserve">Bezpieczeństwo publiczne i ochrona przeciwpożarowa </t>
  </si>
  <si>
    <t>75411</t>
  </si>
  <si>
    <t>Komendy powiatowe Państwowej Straży Pożarnej</t>
  </si>
  <si>
    <t>75416</t>
  </si>
  <si>
    <t>Straż Miejska</t>
  </si>
  <si>
    <t>756</t>
  </si>
  <si>
    <t>Dochody od osób prawnych,od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</si>
  <si>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</si>
  <si>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</si>
  <si>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</si>
  <si>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leśnego,p.od czynności cywilnoprawnych,podatków i opłat lokalnych od osób prawnych i innych jednostek organizacyjnych</t>
  </si>
  <si>
    <t>75616</t>
  </si>
  <si>
    <t>Wpływy z podatku rolnego,podatku leśnego,p.od spadków i darowizn,podatku od czynności cywilno-prawnych oraz podatków i opłat lokalnych od osób fizycznych</t>
  </si>
  <si>
    <t>75618</t>
  </si>
  <si>
    <t>Wpływy z innych opłat stanowiących dochody jednoste samorządu terytorialnego na podstawie ustaw</t>
  </si>
  <si>
    <t>75619</t>
  </si>
  <si>
    <t>Wpływy z różnych rozliczeń</t>
  </si>
  <si>
    <t>75621</t>
  </si>
  <si>
    <t>Udziały gmin w podatkach stanowiących dochód budżetu państwa</t>
  </si>
  <si>
    <t>75622</t>
  </si>
  <si>
    <t>Udziały powiatów w podatkach stanowiących dochód budżetu panstwa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</si>
  <si>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</si>
  <si>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</si>
  <si>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</si>
  <si>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</si>
  <si>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</si>
  <si>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subwencji ogólnej dla powiatów </t>
  </si>
  <si>
    <t>75807</t>
  </si>
  <si>
    <t>Część wyrównawcza subwencji 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</si>
  <si>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</si>
  <si>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</si>
  <si>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</si>
  <si>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</si>
  <si>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</si>
  <si>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>Oświata i wychowanie</t>
  </si>
  <si>
    <t>80101</t>
  </si>
  <si>
    <t xml:space="preserve">Szkoły podstawowe 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</si>
  <si>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</si>
  <si>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</si>
  <si>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</si>
  <si>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</si>
  <si>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</si>
  <si>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</si>
  <si>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</si>
  <si>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</si>
  <si>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80140</t>
  </si>
  <si>
    <t>Centra kształcenia ustawicznego i praktycznego oraz ośrodki dokształcania zawodowego</t>
  </si>
  <si>
    <t>80148</t>
  </si>
  <si>
    <t>Stołówki szkolne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</si>
  <si>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</si>
  <si>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</si>
  <si>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</si>
  <si>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</si>
  <si>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</si>
  <si>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</si>
  <si>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</si>
  <si>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</si>
  <si>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</si>
  <si>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</si>
  <si>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</si>
  <si>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</si>
  <si>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</si>
  <si>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</si>
  <si>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>Rodziny zastępcze</t>
  </si>
  <si>
    <t>85212</t>
  </si>
  <si>
    <t>Świadczenia rodzinne,zaliczka alimentacyjna oraz składki na ubezpieczenia emerytalne i rentowe z ubezpieczenia społecznego</t>
  </si>
  <si>
    <t>85213</t>
  </si>
  <si>
    <t>Składki na ubezpieczenia zdrowotne opłacane za osoby pobierające niektóre świadczenia z pomocy społecznej,niektóre świadczenia rodzinne oraz za osoby uczestniczące  w zajęciach w centrum integracji społecznej</t>
  </si>
  <si>
    <t>85214</t>
  </si>
  <si>
    <t xml:space="preserve">Zasiłki i pomoc w naturze oraz składki na ubezpieczenia emerytalne i rentowe </t>
  </si>
  <si>
    <t>85219</t>
  </si>
  <si>
    <t>Ośrodki pomocy społecznej</t>
  </si>
  <si>
    <t>85220</t>
  </si>
  <si>
    <t>Jednostki specjalistycznego poradnictwa,mieszkania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</si>
  <si>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</si>
  <si>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</si>
  <si>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</si>
  <si>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</si>
  <si>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85231</t>
  </si>
  <si>
    <t>Pomoc dla uchodźców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</si>
  <si>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</si>
  <si>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</si>
  <si>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</si>
  <si>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</si>
  <si>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</si>
  <si>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</si>
  <si>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</si>
  <si>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85395</t>
  </si>
  <si>
    <t>854</t>
  </si>
  <si>
    <t>Edukacyjna opieka wychowawcza</t>
  </si>
  <si>
    <t>85406</t>
  </si>
  <si>
    <t>Poradnie psychologiczno-pedagogiczne,w tym poradnie specjalistyczne</t>
  </si>
  <si>
    <t>85410</t>
  </si>
  <si>
    <t>Internaty i bursy szkolne</t>
  </si>
  <si>
    <t>900</t>
  </si>
  <si>
    <t>Gospodarka komunalna i ochrona środowiska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</si>
  <si>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</si>
  <si>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</si>
  <si>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</si>
  <si>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</si>
  <si>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</si>
  <si>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</si>
  <si>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</si>
  <si>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926</t>
  </si>
  <si>
    <t>Kultura fizyczna i sport</t>
  </si>
  <si>
    <t>92695</t>
  </si>
  <si>
    <t>Razem: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</si>
  <si>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</si>
  <si>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</si>
  <si>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</si>
  <si>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</si>
  <si>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</si>
  <si>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</si>
  <si>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>60016</t>
  </si>
  <si>
    <t>Drogi publiczne gminne</t>
  </si>
  <si>
    <t>71004</t>
  </si>
  <si>
    <t>Plany zagospodarowania przestrzennego</t>
  </si>
  <si>
    <t>75075</t>
  </si>
  <si>
    <t>75095</t>
  </si>
  <si>
    <t>75814</t>
  </si>
  <si>
    <t>Różne rozliczenia finansowe</t>
  </si>
  <si>
    <t>80102</t>
  </si>
  <si>
    <t>85154</t>
  </si>
  <si>
    <t>Wpływy z różnych dochodów</t>
  </si>
  <si>
    <t>85415</t>
  </si>
  <si>
    <t>90001</t>
  </si>
  <si>
    <t>Gospodarka ściekowa i ochrona wód</t>
  </si>
  <si>
    <t>92605</t>
  </si>
  <si>
    <t>Zadania w zakresie kultury fizycznej i sportu</t>
  </si>
  <si>
    <t>Pomoc materialna dla uczniów</t>
  </si>
  <si>
    <t>Załącznik Nr 1</t>
  </si>
  <si>
    <t>Prezydenta Miasta Łomży</t>
  </si>
  <si>
    <t>Promocja jednostek samorządu terytorialnego</t>
  </si>
  <si>
    <t>Rolnoctwo i łowiectwo</t>
  </si>
  <si>
    <t>75802</t>
  </si>
  <si>
    <t>Uzupełnienie subwencji ogólnej dla jednostek samorzadu terytorialnego</t>
  </si>
  <si>
    <t>Szkoły podstawowe specjalne</t>
  </si>
  <si>
    <t>92106</t>
  </si>
  <si>
    <t>92108</t>
  </si>
  <si>
    <t>92195</t>
  </si>
  <si>
    <t>92118</t>
  </si>
  <si>
    <t>Teatry</t>
  </si>
  <si>
    <t>Orkiestry</t>
  </si>
  <si>
    <t>Muzea</t>
  </si>
  <si>
    <t>80146</t>
  </si>
  <si>
    <t>Dokształcanie i doskonalenie nauczycieli</t>
  </si>
  <si>
    <t>Harmonogram dochodów miasta na III kwartał 2008r.</t>
  </si>
  <si>
    <t xml:space="preserve"> II kwartał 2008r</t>
  </si>
  <si>
    <t>III kwartał</t>
  </si>
  <si>
    <t>lipiec</t>
  </si>
  <si>
    <t>sierpień</t>
  </si>
  <si>
    <t>wrzesień</t>
  </si>
  <si>
    <t>Razem     III kw.  (6+7+8)</t>
  </si>
  <si>
    <t>Harmonogram na III kwartał (5+9)</t>
  </si>
  <si>
    <t>010</t>
  </si>
  <si>
    <t>01095</t>
  </si>
  <si>
    <t>90003</t>
  </si>
  <si>
    <t>Oczyszczanie miast i wsi</t>
  </si>
  <si>
    <t>do Zarządzenia Nr 183/08</t>
  </si>
  <si>
    <t>z dnia 30.09.2008</t>
  </si>
  <si>
    <t>mgr inż. Jerzy Brzeziński</t>
  </si>
  <si>
    <t>Prezydent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</si>
</sst>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/>
    </xf>
    <xf numFmtId="49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B88">
      <selection activeCell="E108" sqref="E108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42.125" style="0" customWidth="1"/>
    <col min="4" max="4" width="12.625" style="0" customWidth="1"/>
    <col min="5" max="5" width="12.00390625" style="0" customWidth="1"/>
    <col min="6" max="6" width="10.125" style="0" bestFit="1" customWidth="1"/>
    <col min="7" max="7" width="10.00390625" style="0" customWidth="1"/>
    <col min="8" max="8" width="10.125" style="0" bestFit="1" customWidth="1"/>
    <col min="9" max="9" width="9.875" style="0" customWidth="1"/>
    <col min="10" max="10" width="11.75390625" style="0" customWidth="1"/>
  </cols>
  <sheetData>
    <row r="1" spans="8:10" ht="12.75">
      <c r="H1" s="25" t="s">
        <v>163</v>
      </c>
      <c r="I1" s="25"/>
      <c r="J1" s="25"/>
    </row>
    <row r="2" spans="8:10" ht="12.75">
      <c r="H2" s="25" t="s">
        <v>191</v>
      </c>
      <c r="I2" s="25"/>
      <c r="J2" s="25"/>
    </row>
    <row r="3" spans="8:10" ht="12.75">
      <c r="H3" s="25" t="s">
        <v>164</v>
      </c>
      <c r="I3" s="25"/>
      <c r="J3" s="25"/>
    </row>
    <row r="4" spans="8:10" ht="12.75">
      <c r="H4" s="25" t="s">
        <v>192</v>
      </c>
      <c r="I4" s="25"/>
      <c r="J4" s="25"/>
    </row>
    <row r="5" spans="1:10" ht="12.75">
      <c r="A5" s="48" t="s">
        <v>179</v>
      </c>
      <c r="B5" s="48"/>
      <c r="C5" s="48"/>
      <c r="D5" s="48"/>
      <c r="E5" s="48"/>
      <c r="F5" s="48"/>
      <c r="G5" s="48"/>
      <c r="H5" s="48"/>
      <c r="I5" s="48"/>
      <c r="J5" s="48"/>
    </row>
    <row r="6" ht="13.5" thickBot="1">
      <c r="D6" s="1"/>
    </row>
    <row r="7" spans="1:10" ht="13.5" thickBot="1">
      <c r="A7" s="49" t="s">
        <v>0</v>
      </c>
      <c r="B7" s="49" t="s">
        <v>1</v>
      </c>
      <c r="C7" s="49" t="s">
        <v>2</v>
      </c>
      <c r="D7" s="49" t="s">
        <v>3</v>
      </c>
      <c r="E7" s="49" t="s">
        <v>180</v>
      </c>
      <c r="F7" s="51" t="s">
        <v>181</v>
      </c>
      <c r="G7" s="52"/>
      <c r="H7" s="53"/>
      <c r="I7" s="49" t="s">
        <v>185</v>
      </c>
      <c r="J7" s="49" t="s">
        <v>186</v>
      </c>
    </row>
    <row r="8" spans="1:10" ht="37.5" customHeight="1" thickBot="1">
      <c r="A8" s="50"/>
      <c r="B8" s="50"/>
      <c r="C8" s="50"/>
      <c r="D8" s="50"/>
      <c r="E8" s="50"/>
      <c r="F8" s="2" t="s">
        <v>182</v>
      </c>
      <c r="G8" s="2" t="s">
        <v>183</v>
      </c>
      <c r="H8" s="2" t="s">
        <v>184</v>
      </c>
      <c r="I8" s="50"/>
      <c r="J8" s="50"/>
    </row>
    <row r="9" spans="1:10" ht="13.5" thickBot="1">
      <c r="A9" s="3">
        <v>1</v>
      </c>
      <c r="B9" s="4">
        <v>2</v>
      </c>
      <c r="C9" s="3">
        <v>3</v>
      </c>
      <c r="D9" s="4">
        <v>4</v>
      </c>
      <c r="E9" s="3">
        <v>5</v>
      </c>
      <c r="F9" s="4">
        <v>6</v>
      </c>
      <c r="G9" s="3">
        <v>7</v>
      </c>
      <c r="H9" s="4">
        <v>8</v>
      </c>
      <c r="I9" s="36">
        <v>9</v>
      </c>
      <c r="J9" s="37">
        <v>10</v>
      </c>
    </row>
    <row r="10" spans="1:10" ht="13.5" thickBot="1">
      <c r="A10" s="16" t="s">
        <v>187</v>
      </c>
      <c r="B10" s="45"/>
      <c r="C10" s="40" t="s">
        <v>166</v>
      </c>
      <c r="D10" s="41">
        <f>SUM(D11)</f>
        <v>7773</v>
      </c>
      <c r="E10" s="38">
        <f aca="true" t="shared" si="0" ref="E10:J10">SUM(E11)</f>
        <v>7925</v>
      </c>
      <c r="F10" s="41">
        <f t="shared" si="0"/>
        <v>0</v>
      </c>
      <c r="G10" s="38">
        <f t="shared" si="0"/>
        <v>0</v>
      </c>
      <c r="H10" s="41">
        <f t="shared" si="0"/>
        <v>0</v>
      </c>
      <c r="I10" s="38">
        <f t="shared" si="0"/>
        <v>0</v>
      </c>
      <c r="J10" s="38">
        <f t="shared" si="0"/>
        <v>7925</v>
      </c>
    </row>
    <row r="11" spans="1:10" ht="13.5" thickBot="1">
      <c r="A11" s="46"/>
      <c r="B11" s="47" t="s">
        <v>188</v>
      </c>
      <c r="C11" s="42" t="s">
        <v>7</v>
      </c>
      <c r="D11" s="43">
        <v>7773</v>
      </c>
      <c r="E11" s="39">
        <v>7925</v>
      </c>
      <c r="F11" s="43">
        <v>0</v>
      </c>
      <c r="G11" s="39">
        <v>0</v>
      </c>
      <c r="H11" s="43">
        <v>0</v>
      </c>
      <c r="I11" s="30">
        <f>SUM(F11+G11+H11)</f>
        <v>0</v>
      </c>
      <c r="J11" s="44">
        <f>SUM(E11+I11)</f>
        <v>7925</v>
      </c>
    </row>
    <row r="12" spans="1:10" ht="13.5" thickBot="1">
      <c r="A12" s="27" t="s">
        <v>4</v>
      </c>
      <c r="B12" s="27"/>
      <c r="C12" s="28" t="s">
        <v>5</v>
      </c>
      <c r="D12" s="29">
        <f>SUM(D13)</f>
        <v>1000</v>
      </c>
      <c r="E12" s="29">
        <f aca="true" t="shared" si="1" ref="E12:J12">SUM(E13)</f>
        <v>460</v>
      </c>
      <c r="F12" s="29">
        <f t="shared" si="1"/>
        <v>90</v>
      </c>
      <c r="G12" s="29">
        <f t="shared" si="1"/>
        <v>90</v>
      </c>
      <c r="H12" s="29">
        <f t="shared" si="1"/>
        <v>90</v>
      </c>
      <c r="I12" s="29">
        <f t="shared" si="1"/>
        <v>270</v>
      </c>
      <c r="J12" s="29">
        <f t="shared" si="1"/>
        <v>730</v>
      </c>
    </row>
    <row r="13" spans="1:10" ht="12.75">
      <c r="A13" s="5"/>
      <c r="B13" s="5" t="s">
        <v>6</v>
      </c>
      <c r="C13" s="6" t="s">
        <v>7</v>
      </c>
      <c r="D13" s="7">
        <v>1000</v>
      </c>
      <c r="E13" s="7">
        <v>460</v>
      </c>
      <c r="F13" s="7">
        <f>(D13-E13)/6</f>
        <v>90</v>
      </c>
      <c r="G13" s="35">
        <f>(D13-E13)/6</f>
        <v>90</v>
      </c>
      <c r="H13" s="35">
        <f>(D13-E13)/6</f>
        <v>90</v>
      </c>
      <c r="I13" s="9">
        <f aca="true" t="shared" si="2" ref="I13:I78">SUM(F13+G13+H13)</f>
        <v>270</v>
      </c>
      <c r="J13" s="8">
        <f aca="true" t="shared" si="3" ref="J13:J78">SUM(E13+I13)</f>
        <v>730</v>
      </c>
    </row>
    <row r="14" spans="1:10" ht="13.5" thickBot="1">
      <c r="A14" s="10" t="s">
        <v>140</v>
      </c>
      <c r="B14" s="10"/>
      <c r="C14" s="11" t="s">
        <v>141</v>
      </c>
      <c r="D14" s="12">
        <f>SUM(D15:D17)</f>
        <v>0</v>
      </c>
      <c r="E14" s="12">
        <f aca="true" t="shared" si="4" ref="E14:J14">SUM(E15:E17)</f>
        <v>10453</v>
      </c>
      <c r="F14" s="12">
        <f t="shared" si="4"/>
        <v>148207</v>
      </c>
      <c r="G14" s="12">
        <f t="shared" si="4"/>
        <v>0</v>
      </c>
      <c r="H14" s="12">
        <f t="shared" si="4"/>
        <v>0</v>
      </c>
      <c r="I14" s="12">
        <f t="shared" si="4"/>
        <v>148207</v>
      </c>
      <c r="J14" s="12">
        <f t="shared" si="4"/>
        <v>158660</v>
      </c>
    </row>
    <row r="15" spans="1:10" ht="13.5" thickBot="1">
      <c r="A15" s="5"/>
      <c r="B15" s="5" t="s">
        <v>142</v>
      </c>
      <c r="C15" s="6" t="s">
        <v>143</v>
      </c>
      <c r="D15" s="7">
        <v>0</v>
      </c>
      <c r="E15" s="7">
        <v>0</v>
      </c>
      <c r="F15" s="7">
        <f>(D15-E15)/6</f>
        <v>0</v>
      </c>
      <c r="G15" s="35">
        <f>(D15-E15)/6</f>
        <v>0</v>
      </c>
      <c r="H15" s="35">
        <f>(D15-E15)/6</f>
        <v>0</v>
      </c>
      <c r="I15" s="9">
        <f t="shared" si="2"/>
        <v>0</v>
      </c>
      <c r="J15" s="8">
        <f t="shared" si="3"/>
        <v>0</v>
      </c>
    </row>
    <row r="16" spans="1:10" ht="13.5" thickBot="1">
      <c r="A16" s="5"/>
      <c r="B16" s="5" t="s">
        <v>144</v>
      </c>
      <c r="C16" s="6" t="s">
        <v>145</v>
      </c>
      <c r="D16" s="7">
        <v>0</v>
      </c>
      <c r="E16" s="7">
        <v>0</v>
      </c>
      <c r="F16" s="7">
        <v>148207</v>
      </c>
      <c r="G16" s="35">
        <f>(D16-E16)/6</f>
        <v>0</v>
      </c>
      <c r="H16" s="35">
        <f>(D16-E16)/6</f>
        <v>0</v>
      </c>
      <c r="I16" s="9">
        <f t="shared" si="2"/>
        <v>148207</v>
      </c>
      <c r="J16" s="8">
        <f t="shared" si="3"/>
        <v>148207</v>
      </c>
    </row>
    <row r="17" spans="1:10" ht="12.75">
      <c r="A17" s="5"/>
      <c r="B17" s="5" t="s">
        <v>146</v>
      </c>
      <c r="C17" s="6" t="s">
        <v>147</v>
      </c>
      <c r="D17" s="7">
        <v>0</v>
      </c>
      <c r="E17" s="7">
        <v>10453</v>
      </c>
      <c r="F17" s="7"/>
      <c r="G17" s="35"/>
      <c r="H17" s="35"/>
      <c r="I17" s="9">
        <f t="shared" si="2"/>
        <v>0</v>
      </c>
      <c r="J17" s="8">
        <f t="shared" si="3"/>
        <v>10453</v>
      </c>
    </row>
    <row r="18" spans="1:10" ht="13.5" thickBot="1">
      <c r="A18" s="10" t="s">
        <v>8</v>
      </c>
      <c r="B18" s="10"/>
      <c r="C18" s="11" t="s">
        <v>9</v>
      </c>
      <c r="D18" s="12">
        <f>SUM(D19)</f>
        <v>2872286</v>
      </c>
      <c r="E18" s="12">
        <f aca="true" t="shared" si="5" ref="E18:J18">SUM(E19)</f>
        <v>2351028</v>
      </c>
      <c r="F18" s="12">
        <f t="shared" si="5"/>
        <v>220070</v>
      </c>
      <c r="G18" s="12">
        <f t="shared" si="5"/>
        <v>220070</v>
      </c>
      <c r="H18" s="12">
        <f t="shared" si="5"/>
        <v>220070</v>
      </c>
      <c r="I18" s="12">
        <f t="shared" si="5"/>
        <v>660210</v>
      </c>
      <c r="J18" s="12">
        <f t="shared" si="5"/>
        <v>3011238</v>
      </c>
    </row>
    <row r="19" spans="1:10" ht="12.75">
      <c r="A19" s="5"/>
      <c r="B19" s="5" t="s">
        <v>10</v>
      </c>
      <c r="C19" s="6" t="s">
        <v>11</v>
      </c>
      <c r="D19" s="7">
        <v>2872286</v>
      </c>
      <c r="E19" s="7">
        <v>2351028</v>
      </c>
      <c r="F19" s="7">
        <v>220070</v>
      </c>
      <c r="G19" s="35">
        <v>220070</v>
      </c>
      <c r="H19" s="35">
        <v>220070</v>
      </c>
      <c r="I19" s="9">
        <f t="shared" si="2"/>
        <v>660210</v>
      </c>
      <c r="J19" s="8">
        <f t="shared" si="3"/>
        <v>3011238</v>
      </c>
    </row>
    <row r="20" spans="1:10" ht="13.5" thickBot="1">
      <c r="A20" s="10" t="s">
        <v>12</v>
      </c>
      <c r="B20" s="10"/>
      <c r="C20" s="11" t="s">
        <v>13</v>
      </c>
      <c r="D20" s="12">
        <f>SUM(D21:D24)</f>
        <v>367773</v>
      </c>
      <c r="E20" s="12">
        <f aca="true" t="shared" si="6" ref="E20:J20">SUM(E21:E24)</f>
        <v>140333</v>
      </c>
      <c r="F20" s="12">
        <f t="shared" si="6"/>
        <v>37957.83333333333</v>
      </c>
      <c r="G20" s="12">
        <f t="shared" si="6"/>
        <v>37957.83333333333</v>
      </c>
      <c r="H20" s="12">
        <f t="shared" si="6"/>
        <v>37957.83333333333</v>
      </c>
      <c r="I20" s="12">
        <f t="shared" si="6"/>
        <v>113873.5</v>
      </c>
      <c r="J20" s="12">
        <f t="shared" si="6"/>
        <v>254206.5</v>
      </c>
    </row>
    <row r="21" spans="1:10" ht="13.5" thickBot="1">
      <c r="A21" s="19"/>
      <c r="B21" s="19" t="s">
        <v>148</v>
      </c>
      <c r="C21" s="20" t="s">
        <v>149</v>
      </c>
      <c r="D21" s="21">
        <v>0</v>
      </c>
      <c r="E21" s="21">
        <v>307</v>
      </c>
      <c r="F21" s="7"/>
      <c r="G21" s="35"/>
      <c r="H21" s="35"/>
      <c r="I21" s="9">
        <f t="shared" si="2"/>
        <v>0</v>
      </c>
      <c r="J21" s="8">
        <f t="shared" si="3"/>
        <v>307</v>
      </c>
    </row>
    <row r="22" spans="1:10" ht="20.25" customHeight="1" thickBot="1">
      <c r="A22" s="5"/>
      <c r="B22" s="5" t="s">
        <v>14</v>
      </c>
      <c r="C22" s="6" t="s">
        <v>15</v>
      </c>
      <c r="D22" s="7">
        <v>105000</v>
      </c>
      <c r="E22" s="7">
        <v>0</v>
      </c>
      <c r="F22" s="7">
        <f>(D22-E22)/6</f>
        <v>17500</v>
      </c>
      <c r="G22" s="35">
        <f>(D22-E22)/6</f>
        <v>17500</v>
      </c>
      <c r="H22" s="35">
        <f>(D22-E22)/6</f>
        <v>17500</v>
      </c>
      <c r="I22" s="9">
        <f t="shared" si="2"/>
        <v>52500</v>
      </c>
      <c r="J22" s="8">
        <f t="shared" si="3"/>
        <v>52500</v>
      </c>
    </row>
    <row r="23" spans="1:10" ht="13.5" thickBot="1">
      <c r="A23" s="5"/>
      <c r="B23" s="5" t="s">
        <v>16</v>
      </c>
      <c r="C23" s="6" t="s">
        <v>17</v>
      </c>
      <c r="D23" s="7"/>
      <c r="E23" s="7">
        <v>0</v>
      </c>
      <c r="F23" s="7">
        <f>(D23-E23)/6</f>
        <v>0</v>
      </c>
      <c r="G23" s="35">
        <f>(D23-E23)/6</f>
        <v>0</v>
      </c>
      <c r="H23" s="35">
        <f>(D23-E23)/6</f>
        <v>0</v>
      </c>
      <c r="I23" s="9">
        <f t="shared" si="2"/>
        <v>0</v>
      </c>
      <c r="J23" s="8">
        <f t="shared" si="3"/>
        <v>0</v>
      </c>
    </row>
    <row r="24" spans="1:10" ht="12.75">
      <c r="A24" s="5"/>
      <c r="B24" s="5" t="s">
        <v>18</v>
      </c>
      <c r="C24" s="6" t="s">
        <v>19</v>
      </c>
      <c r="D24" s="7">
        <v>262773</v>
      </c>
      <c r="E24" s="7">
        <v>140026</v>
      </c>
      <c r="F24" s="7">
        <f>(D24-E24)/6</f>
        <v>20457.833333333332</v>
      </c>
      <c r="G24" s="35">
        <f>(D24-E24)/6</f>
        <v>20457.833333333332</v>
      </c>
      <c r="H24" s="35">
        <f>(D24-E24)/6</f>
        <v>20457.833333333332</v>
      </c>
      <c r="I24" s="9">
        <f t="shared" si="2"/>
        <v>61373.5</v>
      </c>
      <c r="J24" s="8">
        <f t="shared" si="3"/>
        <v>201399.5</v>
      </c>
    </row>
    <row r="25" spans="1:10" ht="13.5" thickBot="1">
      <c r="A25" s="10" t="s">
        <v>20</v>
      </c>
      <c r="B25" s="10"/>
      <c r="C25" s="11" t="s">
        <v>21</v>
      </c>
      <c r="D25" s="12">
        <f>SUM(D26+D27+D28+D29+D30)</f>
        <v>1806573</v>
      </c>
      <c r="E25" s="12">
        <f aca="true" t="shared" si="7" ref="E25:J25">SUM(E26+E27+E28+E29+E30)</f>
        <v>1178411</v>
      </c>
      <c r="F25" s="12">
        <f t="shared" si="7"/>
        <v>211634.66666666666</v>
      </c>
      <c r="G25" s="12">
        <f t="shared" si="7"/>
        <v>211216.66666666666</v>
      </c>
      <c r="H25" s="12">
        <f t="shared" si="7"/>
        <v>211704.66666666666</v>
      </c>
      <c r="I25" s="12">
        <f t="shared" si="7"/>
        <v>634556</v>
      </c>
      <c r="J25" s="12">
        <f t="shared" si="7"/>
        <v>1812967</v>
      </c>
    </row>
    <row r="26" spans="1:10" ht="13.5" thickBot="1">
      <c r="A26" s="5"/>
      <c r="B26" s="5" t="s">
        <v>22</v>
      </c>
      <c r="C26" s="6" t="s">
        <v>23</v>
      </c>
      <c r="D26" s="7">
        <v>730419</v>
      </c>
      <c r="E26" s="7">
        <v>376091</v>
      </c>
      <c r="F26" s="7">
        <f>(D26-E26)/6</f>
        <v>59054.666666666664</v>
      </c>
      <c r="G26" s="35">
        <f>(D26-E26)/6</f>
        <v>59054.666666666664</v>
      </c>
      <c r="H26" s="35">
        <f>(D26-E26)/6</f>
        <v>59054.666666666664</v>
      </c>
      <c r="I26" s="9">
        <f t="shared" si="2"/>
        <v>177164</v>
      </c>
      <c r="J26" s="8">
        <f t="shared" si="3"/>
        <v>553255</v>
      </c>
    </row>
    <row r="27" spans="1:10" ht="13.5" thickBot="1">
      <c r="A27" s="5"/>
      <c r="B27" s="5" t="s">
        <v>24</v>
      </c>
      <c r="C27" s="6" t="s">
        <v>25</v>
      </c>
      <c r="D27" s="7">
        <v>1044654</v>
      </c>
      <c r="E27" s="7">
        <v>607787</v>
      </c>
      <c r="F27" s="7">
        <v>152580</v>
      </c>
      <c r="G27" s="35">
        <v>152162</v>
      </c>
      <c r="H27" s="35">
        <v>152650</v>
      </c>
      <c r="I27" s="9">
        <f t="shared" si="2"/>
        <v>457392</v>
      </c>
      <c r="J27" s="8">
        <f t="shared" si="3"/>
        <v>1065179</v>
      </c>
    </row>
    <row r="28" spans="1:10" ht="13.5" thickBot="1">
      <c r="A28" s="5"/>
      <c r="B28" s="5" t="s">
        <v>26</v>
      </c>
      <c r="C28" s="6" t="s">
        <v>27</v>
      </c>
      <c r="D28" s="7">
        <v>31500</v>
      </c>
      <c r="E28" s="7">
        <v>29000</v>
      </c>
      <c r="F28" s="7">
        <v>0</v>
      </c>
      <c r="G28" s="35">
        <v>0</v>
      </c>
      <c r="H28" s="35">
        <v>0</v>
      </c>
      <c r="I28" s="9">
        <f t="shared" si="2"/>
        <v>0</v>
      </c>
      <c r="J28" s="8">
        <f t="shared" si="3"/>
        <v>29000</v>
      </c>
    </row>
    <row r="29" spans="1:10" ht="19.5" customHeight="1" thickBot="1">
      <c r="A29" s="5"/>
      <c r="B29" s="5" t="s">
        <v>150</v>
      </c>
      <c r="C29" s="6" t="s">
        <v>165</v>
      </c>
      <c r="D29" s="7">
        <v>0</v>
      </c>
      <c r="E29" s="7">
        <v>163434</v>
      </c>
      <c r="F29" s="7"/>
      <c r="G29" s="35"/>
      <c r="H29" s="35"/>
      <c r="I29" s="9">
        <f t="shared" si="2"/>
        <v>0</v>
      </c>
      <c r="J29" s="8">
        <f t="shared" si="3"/>
        <v>163434</v>
      </c>
    </row>
    <row r="30" spans="1:10" ht="12.75">
      <c r="A30" s="5"/>
      <c r="B30" s="5" t="s">
        <v>151</v>
      </c>
      <c r="C30" s="6" t="s">
        <v>7</v>
      </c>
      <c r="D30" s="7">
        <v>0</v>
      </c>
      <c r="E30" s="7">
        <v>2099</v>
      </c>
      <c r="F30" s="7"/>
      <c r="G30" s="35"/>
      <c r="H30" s="35"/>
      <c r="I30" s="9">
        <f t="shared" si="2"/>
        <v>0</v>
      </c>
      <c r="J30" s="8">
        <f t="shared" si="3"/>
        <v>2099</v>
      </c>
    </row>
    <row r="31" spans="1:10" ht="39" thickBot="1">
      <c r="A31" s="10" t="s">
        <v>28</v>
      </c>
      <c r="B31" s="10"/>
      <c r="C31" s="11" t="s">
        <v>29</v>
      </c>
      <c r="D31" s="12">
        <f>SUM(D32)</f>
        <v>9115</v>
      </c>
      <c r="E31" s="12">
        <f aca="true" t="shared" si="8" ref="E31:J31">SUM(E32)</f>
        <v>4555</v>
      </c>
      <c r="F31" s="12">
        <f t="shared" si="8"/>
        <v>760</v>
      </c>
      <c r="G31" s="12">
        <f t="shared" si="8"/>
        <v>760</v>
      </c>
      <c r="H31" s="12">
        <f t="shared" si="8"/>
        <v>760</v>
      </c>
      <c r="I31" s="12">
        <f t="shared" si="8"/>
        <v>2280</v>
      </c>
      <c r="J31" s="12">
        <f t="shared" si="8"/>
        <v>6835</v>
      </c>
    </row>
    <row r="32" spans="1:10" ht="25.5">
      <c r="A32" s="5"/>
      <c r="B32" s="5" t="s">
        <v>30</v>
      </c>
      <c r="C32" s="6" t="s">
        <v>31</v>
      </c>
      <c r="D32" s="7">
        <v>9115</v>
      </c>
      <c r="E32" s="7">
        <v>4555</v>
      </c>
      <c r="F32" s="7">
        <f>(D32-E32)/6</f>
        <v>760</v>
      </c>
      <c r="G32" s="35">
        <f>(D32-E32)/6</f>
        <v>760</v>
      </c>
      <c r="H32" s="35">
        <f>(D32-E32)/6</f>
        <v>760</v>
      </c>
      <c r="I32" s="9">
        <f t="shared" si="2"/>
        <v>2280</v>
      </c>
      <c r="J32" s="8">
        <f t="shared" si="3"/>
        <v>6835</v>
      </c>
    </row>
    <row r="33" spans="1:10" ht="26.25" thickBot="1">
      <c r="A33" s="10" t="s">
        <v>32</v>
      </c>
      <c r="B33" s="10"/>
      <c r="C33" s="11" t="s">
        <v>33</v>
      </c>
      <c r="D33" s="12">
        <f>SUM(D34:D35)</f>
        <v>5128713</v>
      </c>
      <c r="E33" s="12">
        <f aca="true" t="shared" si="9" ref="E33:J33">SUM(E34:E35)</f>
        <v>2926988</v>
      </c>
      <c r="F33" s="12">
        <f t="shared" si="9"/>
        <v>389271.3333333333</v>
      </c>
      <c r="G33" s="12">
        <f t="shared" si="9"/>
        <v>388938.3333333333</v>
      </c>
      <c r="H33" s="12">
        <f t="shared" si="9"/>
        <v>388605.3333333333</v>
      </c>
      <c r="I33" s="12">
        <f t="shared" si="9"/>
        <v>1166815</v>
      </c>
      <c r="J33" s="12">
        <f t="shared" si="9"/>
        <v>4093803</v>
      </c>
    </row>
    <row r="34" spans="1:10" ht="19.5" customHeight="1" thickBot="1">
      <c r="A34" s="5"/>
      <c r="B34" s="5" t="s">
        <v>34</v>
      </c>
      <c r="C34" s="6" t="s">
        <v>35</v>
      </c>
      <c r="D34" s="7">
        <v>4978713</v>
      </c>
      <c r="E34" s="7">
        <v>2779081</v>
      </c>
      <c r="F34" s="7">
        <f>(D34-E34)/6</f>
        <v>366605.3333333333</v>
      </c>
      <c r="G34" s="35">
        <f>(D34-E34)/6</f>
        <v>366605.3333333333</v>
      </c>
      <c r="H34" s="35">
        <f>(D34-E34)/6</f>
        <v>366605.3333333333</v>
      </c>
      <c r="I34" s="9">
        <f t="shared" si="2"/>
        <v>1099816</v>
      </c>
      <c r="J34" s="8">
        <f t="shared" si="3"/>
        <v>3878897</v>
      </c>
    </row>
    <row r="35" spans="1:10" ht="12.75">
      <c r="A35" s="5"/>
      <c r="B35" s="5" t="s">
        <v>36</v>
      </c>
      <c r="C35" s="6" t="s">
        <v>37</v>
      </c>
      <c r="D35" s="7">
        <v>150000</v>
      </c>
      <c r="E35" s="7">
        <v>147907</v>
      </c>
      <c r="F35" s="7">
        <v>22666</v>
      </c>
      <c r="G35" s="35">
        <v>22333</v>
      </c>
      <c r="H35" s="35">
        <v>22000</v>
      </c>
      <c r="I35" s="9">
        <f t="shared" si="2"/>
        <v>66999</v>
      </c>
      <c r="J35" s="8">
        <f t="shared" si="3"/>
        <v>214906</v>
      </c>
    </row>
    <row r="36" spans="1:10" ht="38.25" customHeight="1" thickBot="1">
      <c r="A36" s="10" t="s">
        <v>38</v>
      </c>
      <c r="B36" s="10"/>
      <c r="C36" s="26" t="s">
        <v>39</v>
      </c>
      <c r="D36" s="12">
        <f>SUM(D37:D43)</f>
        <v>67762408</v>
      </c>
      <c r="E36" s="12">
        <f aca="true" t="shared" si="10" ref="E36:J36">SUM(E37:E43)</f>
        <v>33993278</v>
      </c>
      <c r="F36" s="12">
        <f t="shared" si="10"/>
        <v>6233538</v>
      </c>
      <c r="G36" s="12">
        <f t="shared" si="10"/>
        <v>6233538</v>
      </c>
      <c r="H36" s="12">
        <f t="shared" si="10"/>
        <v>6233538</v>
      </c>
      <c r="I36" s="12">
        <f t="shared" si="10"/>
        <v>18700614</v>
      </c>
      <c r="J36" s="12">
        <f t="shared" si="10"/>
        <v>52693892</v>
      </c>
    </row>
    <row r="37" spans="1:10" ht="30" customHeight="1" thickBot="1">
      <c r="A37" s="5"/>
      <c r="B37" s="5" t="s">
        <v>40</v>
      </c>
      <c r="C37" s="6" t="s">
        <v>41</v>
      </c>
      <c r="D37" s="7">
        <v>305000</v>
      </c>
      <c r="E37" s="7">
        <v>150679</v>
      </c>
      <c r="F37" s="7">
        <f>(D37-E37)/6</f>
        <v>25720.166666666668</v>
      </c>
      <c r="G37" s="35">
        <f>(D37-E37)/6</f>
        <v>25720.166666666668</v>
      </c>
      <c r="H37" s="35">
        <f>(D37-E37)/6</f>
        <v>25720.166666666668</v>
      </c>
      <c r="I37" s="9">
        <f t="shared" si="2"/>
        <v>77160.5</v>
      </c>
      <c r="J37" s="8">
        <f t="shared" si="3"/>
        <v>227839.5</v>
      </c>
    </row>
    <row r="38" spans="1:10" ht="54" customHeight="1" thickBot="1">
      <c r="A38" s="5"/>
      <c r="B38" s="5" t="s">
        <v>42</v>
      </c>
      <c r="C38" s="6" t="s">
        <v>43</v>
      </c>
      <c r="D38" s="7">
        <v>15091089</v>
      </c>
      <c r="E38" s="7">
        <v>6409320</v>
      </c>
      <c r="F38" s="7">
        <f>(D38-E38)/6</f>
        <v>1446961.5</v>
      </c>
      <c r="G38" s="35">
        <f>(D38-E38)/6</f>
        <v>1446961.5</v>
      </c>
      <c r="H38" s="35">
        <f>(D38-E38)/6</f>
        <v>1446961.5</v>
      </c>
      <c r="I38" s="9">
        <f t="shared" si="2"/>
        <v>4340884.5</v>
      </c>
      <c r="J38" s="8">
        <f t="shared" si="3"/>
        <v>10750204.5</v>
      </c>
    </row>
    <row r="39" spans="1:10" ht="51.75" thickBot="1">
      <c r="A39" s="5"/>
      <c r="B39" s="5" t="s">
        <v>44</v>
      </c>
      <c r="C39" s="6" t="s">
        <v>45</v>
      </c>
      <c r="D39" s="7">
        <v>7510850</v>
      </c>
      <c r="E39" s="7">
        <v>5138918</v>
      </c>
      <c r="F39" s="7">
        <v>698111</v>
      </c>
      <c r="G39" s="35">
        <v>698111</v>
      </c>
      <c r="H39" s="35">
        <v>698111</v>
      </c>
      <c r="I39" s="9">
        <f t="shared" si="2"/>
        <v>2094333</v>
      </c>
      <c r="J39" s="8">
        <f t="shared" si="3"/>
        <v>7233251</v>
      </c>
    </row>
    <row r="40" spans="1:10" ht="39" thickBot="1">
      <c r="A40" s="5"/>
      <c r="B40" s="5" t="s">
        <v>46</v>
      </c>
      <c r="C40" s="6" t="s">
        <v>47</v>
      </c>
      <c r="D40" s="7">
        <v>3660000</v>
      </c>
      <c r="E40" s="7">
        <v>2234794</v>
      </c>
      <c r="F40" s="7">
        <v>379417</v>
      </c>
      <c r="G40" s="35">
        <v>379417</v>
      </c>
      <c r="H40" s="35">
        <v>379417</v>
      </c>
      <c r="I40" s="9">
        <f t="shared" si="2"/>
        <v>1138251</v>
      </c>
      <c r="J40" s="8">
        <f t="shared" si="3"/>
        <v>3373045</v>
      </c>
    </row>
    <row r="41" spans="1:10" ht="13.5" thickBot="1">
      <c r="A41" s="5"/>
      <c r="B41" s="5" t="s">
        <v>48</v>
      </c>
      <c r="C41" s="6" t="s">
        <v>49</v>
      </c>
      <c r="D41" s="7">
        <v>230000</v>
      </c>
      <c r="E41" s="7">
        <v>32047</v>
      </c>
      <c r="F41" s="7">
        <v>5487</v>
      </c>
      <c r="G41" s="35">
        <v>5487</v>
      </c>
      <c r="H41" s="35">
        <v>5487</v>
      </c>
      <c r="I41" s="9">
        <f t="shared" si="2"/>
        <v>16461</v>
      </c>
      <c r="J41" s="8">
        <f t="shared" si="3"/>
        <v>48508</v>
      </c>
    </row>
    <row r="42" spans="1:10" ht="26.25" thickBot="1">
      <c r="A42" s="5"/>
      <c r="B42" s="5" t="s">
        <v>50</v>
      </c>
      <c r="C42" s="6" t="s">
        <v>51</v>
      </c>
      <c r="D42" s="7">
        <v>32142340</v>
      </c>
      <c r="E42" s="7">
        <v>15751925</v>
      </c>
      <c r="F42" s="7">
        <v>2919919</v>
      </c>
      <c r="G42" s="35">
        <v>2919919</v>
      </c>
      <c r="H42" s="35">
        <v>2919919</v>
      </c>
      <c r="I42" s="9">
        <f t="shared" si="2"/>
        <v>8759757</v>
      </c>
      <c r="J42" s="8">
        <f t="shared" si="3"/>
        <v>24511682</v>
      </c>
    </row>
    <row r="43" spans="1:10" ht="25.5">
      <c r="A43" s="5"/>
      <c r="B43" s="5" t="s">
        <v>52</v>
      </c>
      <c r="C43" s="6" t="s">
        <v>53</v>
      </c>
      <c r="D43" s="7">
        <v>8823129</v>
      </c>
      <c r="E43" s="7">
        <v>4275595</v>
      </c>
      <c r="F43" s="7">
        <f>(D43-E43)/6</f>
        <v>757922.3333333334</v>
      </c>
      <c r="G43" s="35">
        <f>(D43-E43)/6</f>
        <v>757922.3333333334</v>
      </c>
      <c r="H43" s="35">
        <f>(D43-E43)/6</f>
        <v>757922.3333333334</v>
      </c>
      <c r="I43" s="9">
        <f t="shared" si="2"/>
        <v>2273767</v>
      </c>
      <c r="J43" s="8">
        <f t="shared" si="3"/>
        <v>6549362</v>
      </c>
    </row>
    <row r="44" spans="1:10" ht="13.5" thickBot="1">
      <c r="A44" s="10" t="s">
        <v>54</v>
      </c>
      <c r="B44" s="10"/>
      <c r="C44" s="11" t="s">
        <v>55</v>
      </c>
      <c r="D44" s="12">
        <f>SUM(D45:D51)</f>
        <v>83330353</v>
      </c>
      <c r="E44" s="12">
        <f aca="true" t="shared" si="11" ref="E44:J44">SUM(E45:E51)</f>
        <v>49415548</v>
      </c>
      <c r="F44" s="12">
        <f t="shared" si="11"/>
        <v>6872045</v>
      </c>
      <c r="G44" s="12">
        <f t="shared" si="11"/>
        <v>6765653</v>
      </c>
      <c r="H44" s="12">
        <f t="shared" si="11"/>
        <v>6765153</v>
      </c>
      <c r="I44" s="12">
        <f t="shared" si="11"/>
        <v>20402851</v>
      </c>
      <c r="J44" s="12">
        <f t="shared" si="11"/>
        <v>69818399</v>
      </c>
    </row>
    <row r="45" spans="1:10" ht="26.25" thickBot="1">
      <c r="A45" s="5"/>
      <c r="B45" s="5" t="s">
        <v>56</v>
      </c>
      <c r="C45" s="6" t="s">
        <v>57</v>
      </c>
      <c r="D45" s="7">
        <v>68998794</v>
      </c>
      <c r="E45" s="7">
        <v>42301120</v>
      </c>
      <c r="F45" s="7">
        <v>5374131</v>
      </c>
      <c r="G45" s="35">
        <v>5374131</v>
      </c>
      <c r="H45" s="35">
        <v>5374131</v>
      </c>
      <c r="I45" s="9">
        <f t="shared" si="2"/>
        <v>16122393</v>
      </c>
      <c r="J45" s="8">
        <f t="shared" si="3"/>
        <v>58423513</v>
      </c>
    </row>
    <row r="46" spans="1:10" ht="28.5" customHeight="1" thickBot="1">
      <c r="A46" s="5"/>
      <c r="B46" s="5" t="s">
        <v>167</v>
      </c>
      <c r="C46" s="6" t="s">
        <v>168</v>
      </c>
      <c r="D46" s="7">
        <v>1130000</v>
      </c>
      <c r="E46" s="35">
        <v>0</v>
      </c>
      <c r="F46" s="7">
        <v>376500</v>
      </c>
      <c r="G46" s="35">
        <v>377000</v>
      </c>
      <c r="H46" s="35">
        <v>376500</v>
      </c>
      <c r="I46" s="9">
        <f t="shared" si="2"/>
        <v>1130000</v>
      </c>
      <c r="J46" s="8">
        <f t="shared" si="3"/>
        <v>1130000</v>
      </c>
    </row>
    <row r="47" spans="1:10" ht="27.75" customHeight="1" thickBot="1">
      <c r="A47" s="5"/>
      <c r="B47" s="5" t="s">
        <v>58</v>
      </c>
      <c r="C47" s="6" t="s">
        <v>59</v>
      </c>
      <c r="D47" s="7">
        <v>939807</v>
      </c>
      <c r="E47" s="35">
        <v>469902</v>
      </c>
      <c r="F47" s="7">
        <f>(D47-E47)/6</f>
        <v>78317.5</v>
      </c>
      <c r="G47" s="35">
        <f>(D47-E47)/6</f>
        <v>78317.5</v>
      </c>
      <c r="H47" s="35">
        <f>(D47-E47)/6</f>
        <v>78317.5</v>
      </c>
      <c r="I47" s="9">
        <f t="shared" si="2"/>
        <v>234952.5</v>
      </c>
      <c r="J47" s="8">
        <f t="shared" si="3"/>
        <v>704854.5</v>
      </c>
    </row>
    <row r="48" spans="1:10" ht="13.5" thickBot="1">
      <c r="A48" s="5"/>
      <c r="B48" s="5" t="s">
        <v>60</v>
      </c>
      <c r="C48" s="6" t="s">
        <v>61</v>
      </c>
      <c r="D48" s="7">
        <v>4669036</v>
      </c>
      <c r="E48" s="35">
        <v>2334516</v>
      </c>
      <c r="F48" s="7">
        <f>(D48-E48)/6</f>
        <v>389086.6666666667</v>
      </c>
      <c r="G48" s="35">
        <f>(D48-E48)/6</f>
        <v>389086.6666666667</v>
      </c>
      <c r="H48" s="35">
        <f>(D48-E48)/6</f>
        <v>389086.6666666667</v>
      </c>
      <c r="I48" s="9">
        <f t="shared" si="2"/>
        <v>1167260</v>
      </c>
      <c r="J48" s="8">
        <f t="shared" si="3"/>
        <v>3501776</v>
      </c>
    </row>
    <row r="49" spans="1:10" ht="13.5" thickBot="1">
      <c r="A49" s="5"/>
      <c r="B49" s="5" t="s">
        <v>152</v>
      </c>
      <c r="C49" s="6" t="s">
        <v>153</v>
      </c>
      <c r="D49" s="7">
        <v>1027301</v>
      </c>
      <c r="E49" s="35">
        <v>1027302</v>
      </c>
      <c r="F49" s="7">
        <v>106892</v>
      </c>
      <c r="G49" s="35"/>
      <c r="H49" s="35"/>
      <c r="I49" s="9">
        <f t="shared" si="2"/>
        <v>106892</v>
      </c>
      <c r="J49" s="8">
        <f t="shared" si="3"/>
        <v>1134194</v>
      </c>
    </row>
    <row r="50" spans="1:10" ht="13.5" thickBot="1">
      <c r="A50" s="5"/>
      <c r="B50" s="5" t="s">
        <v>62</v>
      </c>
      <c r="C50" s="6" t="s">
        <v>63</v>
      </c>
      <c r="D50" s="7">
        <v>3233639</v>
      </c>
      <c r="E50" s="35">
        <v>1616820</v>
      </c>
      <c r="F50" s="7">
        <f>(D50-E50)/6</f>
        <v>269469.8333333333</v>
      </c>
      <c r="G50" s="35">
        <f>(D50-E50)/6</f>
        <v>269469.8333333333</v>
      </c>
      <c r="H50" s="35">
        <f>(D50-E50)/6</f>
        <v>269469.8333333333</v>
      </c>
      <c r="I50" s="9">
        <f t="shared" si="2"/>
        <v>808409.5</v>
      </c>
      <c r="J50" s="8">
        <f t="shared" si="3"/>
        <v>2425229.5</v>
      </c>
    </row>
    <row r="51" spans="1:10" ht="27" customHeight="1">
      <c r="A51" s="5"/>
      <c r="B51" s="5" t="s">
        <v>64</v>
      </c>
      <c r="C51" s="6" t="s">
        <v>65</v>
      </c>
      <c r="D51" s="7">
        <v>3331776</v>
      </c>
      <c r="E51" s="35">
        <v>1665888</v>
      </c>
      <c r="F51" s="7">
        <f>(D51-E51)/6</f>
        <v>277648</v>
      </c>
      <c r="G51" s="35">
        <f>(D51-E51)/6</f>
        <v>277648</v>
      </c>
      <c r="H51" s="35">
        <f>(D51-E51)/6</f>
        <v>277648</v>
      </c>
      <c r="I51" s="9">
        <f t="shared" si="2"/>
        <v>832944</v>
      </c>
      <c r="J51" s="8">
        <f t="shared" si="3"/>
        <v>2498832</v>
      </c>
    </row>
    <row r="52" spans="1:10" ht="13.5" thickBot="1">
      <c r="A52" s="10" t="s">
        <v>66</v>
      </c>
      <c r="B52" s="10"/>
      <c r="C52" s="11" t="s">
        <v>67</v>
      </c>
      <c r="D52" s="12">
        <f>SUM(D53:D62)</f>
        <v>3620656</v>
      </c>
      <c r="E52" s="12">
        <f aca="true" t="shared" si="12" ref="E52:J52">SUM(E53:E62)</f>
        <v>2361898</v>
      </c>
      <c r="F52" s="12">
        <f t="shared" si="12"/>
        <v>212722.5</v>
      </c>
      <c r="G52" s="12">
        <f t="shared" si="12"/>
        <v>212722.5</v>
      </c>
      <c r="H52" s="12">
        <f t="shared" si="12"/>
        <v>212722.5</v>
      </c>
      <c r="I52" s="12">
        <f t="shared" si="12"/>
        <v>638167.5</v>
      </c>
      <c r="J52" s="12">
        <f t="shared" si="12"/>
        <v>3000065.5</v>
      </c>
    </row>
    <row r="53" spans="1:10" ht="13.5" thickBot="1">
      <c r="A53" s="5"/>
      <c r="B53" s="5" t="s">
        <v>68</v>
      </c>
      <c r="C53" s="6" t="s">
        <v>69</v>
      </c>
      <c r="D53" s="7">
        <v>414294</v>
      </c>
      <c r="E53" s="35">
        <v>314656</v>
      </c>
      <c r="F53" s="7">
        <f>(D53-E53)/6</f>
        <v>16606.333333333332</v>
      </c>
      <c r="G53" s="35">
        <f>(D53-E53)/6</f>
        <v>16606.333333333332</v>
      </c>
      <c r="H53" s="35">
        <f>(D53-E53)/6</f>
        <v>16606.333333333332</v>
      </c>
      <c r="I53" s="9">
        <f t="shared" si="2"/>
        <v>49819</v>
      </c>
      <c r="J53" s="8">
        <f t="shared" si="3"/>
        <v>364475</v>
      </c>
    </row>
    <row r="54" spans="1:10" ht="13.5" thickBot="1">
      <c r="A54" s="5"/>
      <c r="B54" s="5" t="s">
        <v>154</v>
      </c>
      <c r="C54" s="6" t="s">
        <v>169</v>
      </c>
      <c r="D54" s="7">
        <v>0</v>
      </c>
      <c r="E54" s="35">
        <v>4370</v>
      </c>
      <c r="F54" s="7"/>
      <c r="G54" s="35"/>
      <c r="H54" s="35"/>
      <c r="I54" s="9">
        <f t="shared" si="2"/>
        <v>0</v>
      </c>
      <c r="J54" s="8">
        <f t="shared" si="3"/>
        <v>4370</v>
      </c>
    </row>
    <row r="55" spans="1:10" ht="13.5" thickBot="1">
      <c r="A55" s="5"/>
      <c r="B55" s="5" t="s">
        <v>70</v>
      </c>
      <c r="C55" s="6" t="s">
        <v>71</v>
      </c>
      <c r="D55" s="7">
        <v>1671363</v>
      </c>
      <c r="E55" s="35">
        <v>1030807</v>
      </c>
      <c r="F55" s="7">
        <f>(D55-E55)/6</f>
        <v>106759.33333333333</v>
      </c>
      <c r="G55" s="35">
        <f>(D55-E55)/6</f>
        <v>106759.33333333333</v>
      </c>
      <c r="H55" s="35">
        <f>(D55-E55)/6</f>
        <v>106759.33333333333</v>
      </c>
      <c r="I55" s="9">
        <f t="shared" si="2"/>
        <v>320278</v>
      </c>
      <c r="J55" s="8">
        <f t="shared" si="3"/>
        <v>1351085</v>
      </c>
    </row>
    <row r="56" spans="1:10" ht="13.5" thickBot="1">
      <c r="A56" s="5"/>
      <c r="B56" s="5" t="s">
        <v>72</v>
      </c>
      <c r="C56" s="6" t="s">
        <v>73</v>
      </c>
      <c r="D56" s="7">
        <v>45715</v>
      </c>
      <c r="E56" s="35">
        <v>57962</v>
      </c>
      <c r="F56" s="7"/>
      <c r="G56" s="35"/>
      <c r="H56" s="35"/>
      <c r="I56" s="9">
        <f t="shared" si="2"/>
        <v>0</v>
      </c>
      <c r="J56" s="8">
        <f t="shared" si="3"/>
        <v>57962</v>
      </c>
    </row>
    <row r="57" spans="1:10" ht="13.5" thickBot="1">
      <c r="A57" s="5"/>
      <c r="B57" s="5" t="s">
        <v>74</v>
      </c>
      <c r="C57" s="6" t="s">
        <v>75</v>
      </c>
      <c r="D57" s="7">
        <v>100405</v>
      </c>
      <c r="E57" s="35">
        <v>41735</v>
      </c>
      <c r="F57" s="7">
        <f>(D57-E57)/6</f>
        <v>9778.333333333334</v>
      </c>
      <c r="G57" s="35">
        <f>(D57-E57)/6</f>
        <v>9778.333333333334</v>
      </c>
      <c r="H57" s="35">
        <f>(D57-E57)/6</f>
        <v>9778.333333333334</v>
      </c>
      <c r="I57" s="9">
        <f t="shared" si="2"/>
        <v>29335</v>
      </c>
      <c r="J57" s="8">
        <f t="shared" si="3"/>
        <v>71070</v>
      </c>
    </row>
    <row r="58" spans="1:10" ht="13.5" thickBot="1">
      <c r="A58" s="5"/>
      <c r="B58" s="5" t="s">
        <v>76</v>
      </c>
      <c r="C58" s="6" t="s">
        <v>77</v>
      </c>
      <c r="D58" s="7">
        <v>76717</v>
      </c>
      <c r="E58" s="35">
        <v>73589</v>
      </c>
      <c r="F58" s="7">
        <f>(D58-E58)/6</f>
        <v>521.3333333333334</v>
      </c>
      <c r="G58" s="35">
        <f>(D58-E58)/6</f>
        <v>521.3333333333334</v>
      </c>
      <c r="H58" s="35">
        <f>(D58-E58)/6</f>
        <v>521.3333333333334</v>
      </c>
      <c r="I58" s="9">
        <f t="shared" si="2"/>
        <v>1564</v>
      </c>
      <c r="J58" s="8">
        <f t="shared" si="3"/>
        <v>75153</v>
      </c>
    </row>
    <row r="59" spans="1:10" ht="26.25" thickBot="1">
      <c r="A59" s="5"/>
      <c r="B59" s="5" t="s">
        <v>78</v>
      </c>
      <c r="C59" s="6" t="s">
        <v>79</v>
      </c>
      <c r="D59" s="7">
        <v>320089</v>
      </c>
      <c r="E59" s="35">
        <v>193695</v>
      </c>
      <c r="F59" s="7">
        <f>(D59-E59)/6</f>
        <v>21065.666666666668</v>
      </c>
      <c r="G59" s="35">
        <f>(D59-E59)/6</f>
        <v>21065.666666666668</v>
      </c>
      <c r="H59" s="35">
        <f>(D59-E59)/6</f>
        <v>21065.666666666668</v>
      </c>
      <c r="I59" s="9">
        <f t="shared" si="2"/>
        <v>63197</v>
      </c>
      <c r="J59" s="8">
        <f t="shared" si="3"/>
        <v>256892</v>
      </c>
    </row>
    <row r="60" spans="1:10" ht="13.5" thickBot="1">
      <c r="A60" s="5"/>
      <c r="B60" s="5" t="s">
        <v>177</v>
      </c>
      <c r="C60" s="6" t="s">
        <v>178</v>
      </c>
      <c r="D60" s="7"/>
      <c r="E60" s="35">
        <v>960</v>
      </c>
      <c r="F60" s="7"/>
      <c r="G60" s="35"/>
      <c r="H60" s="35"/>
      <c r="I60" s="9">
        <f t="shared" si="2"/>
        <v>0</v>
      </c>
      <c r="J60" s="8">
        <f t="shared" si="3"/>
        <v>960</v>
      </c>
    </row>
    <row r="61" spans="1:10" ht="13.5" thickBot="1">
      <c r="A61" s="5"/>
      <c r="B61" s="5" t="s">
        <v>80</v>
      </c>
      <c r="C61" s="6" t="s">
        <v>81</v>
      </c>
      <c r="D61" s="7">
        <v>621097</v>
      </c>
      <c r="E61" s="35">
        <v>344454</v>
      </c>
      <c r="F61" s="7">
        <f>(D61-E61)/6</f>
        <v>46107.166666666664</v>
      </c>
      <c r="G61" s="35">
        <f>(D61-E61)/6</f>
        <v>46107.166666666664</v>
      </c>
      <c r="H61" s="35">
        <f>(D61-E61)/6</f>
        <v>46107.166666666664</v>
      </c>
      <c r="I61" s="9">
        <f t="shared" si="2"/>
        <v>138321.5</v>
      </c>
      <c r="J61" s="8">
        <f t="shared" si="3"/>
        <v>482775.5</v>
      </c>
    </row>
    <row r="62" spans="1:10" ht="12.75">
      <c r="A62" s="5"/>
      <c r="B62" s="5" t="s">
        <v>82</v>
      </c>
      <c r="C62" s="6" t="s">
        <v>7</v>
      </c>
      <c r="D62" s="7">
        <v>370976</v>
      </c>
      <c r="E62" s="35">
        <v>299670</v>
      </c>
      <c r="F62" s="7">
        <f>(D62-E62)/6</f>
        <v>11884.333333333334</v>
      </c>
      <c r="G62" s="35">
        <f>(D62-E62)/6</f>
        <v>11884.333333333334</v>
      </c>
      <c r="H62" s="35">
        <f>(D62-E62)/6</f>
        <v>11884.333333333334</v>
      </c>
      <c r="I62" s="9">
        <f t="shared" si="2"/>
        <v>35653</v>
      </c>
      <c r="J62" s="8">
        <f t="shared" si="3"/>
        <v>335323</v>
      </c>
    </row>
    <row r="63" spans="1:10" ht="13.5" thickBot="1">
      <c r="A63" s="10" t="s">
        <v>83</v>
      </c>
      <c r="B63" s="10"/>
      <c r="C63" s="11" t="s">
        <v>84</v>
      </c>
      <c r="D63" s="12">
        <f>SUM(D64:D65)</f>
        <v>34000</v>
      </c>
      <c r="E63" s="12">
        <f aca="true" t="shared" si="13" ref="E63:J63">SUM(E64:E65)</f>
        <v>9703</v>
      </c>
      <c r="F63" s="12">
        <f t="shared" si="13"/>
        <v>4092.6666666666665</v>
      </c>
      <c r="G63" s="12">
        <f t="shared" si="13"/>
        <v>4092.6666666666665</v>
      </c>
      <c r="H63" s="12">
        <f t="shared" si="13"/>
        <v>4092.6666666666665</v>
      </c>
      <c r="I63" s="12">
        <f t="shared" si="13"/>
        <v>12278</v>
      </c>
      <c r="J63" s="12">
        <f t="shared" si="13"/>
        <v>21981</v>
      </c>
    </row>
    <row r="64" spans="1:10" ht="13.5" thickBot="1">
      <c r="A64" s="19"/>
      <c r="B64" s="19" t="s">
        <v>155</v>
      </c>
      <c r="C64" s="20" t="s">
        <v>156</v>
      </c>
      <c r="D64" s="21">
        <v>0</v>
      </c>
      <c r="E64" s="21">
        <v>259</v>
      </c>
      <c r="F64" s="7"/>
      <c r="G64" s="35"/>
      <c r="H64" s="35"/>
      <c r="I64" s="9">
        <f t="shared" si="2"/>
        <v>0</v>
      </c>
      <c r="J64" s="8">
        <f t="shared" si="3"/>
        <v>259</v>
      </c>
    </row>
    <row r="65" spans="1:10" ht="38.25">
      <c r="A65" s="5"/>
      <c r="B65" s="5" t="s">
        <v>85</v>
      </c>
      <c r="C65" s="6" t="s">
        <v>86</v>
      </c>
      <c r="D65" s="7">
        <v>34000</v>
      </c>
      <c r="E65" s="35">
        <v>9444</v>
      </c>
      <c r="F65" s="7">
        <f>(D65-E65)/6</f>
        <v>4092.6666666666665</v>
      </c>
      <c r="G65" s="35">
        <f>(D65-E65)/6</f>
        <v>4092.6666666666665</v>
      </c>
      <c r="H65" s="35">
        <f>(D65-E65)/6</f>
        <v>4092.6666666666665</v>
      </c>
      <c r="I65" s="9">
        <f t="shared" si="2"/>
        <v>12278</v>
      </c>
      <c r="J65" s="8">
        <f t="shared" si="3"/>
        <v>21722</v>
      </c>
    </row>
    <row r="66" spans="1:10" ht="13.5" thickBot="1">
      <c r="A66" s="10" t="s">
        <v>87</v>
      </c>
      <c r="B66" s="10"/>
      <c r="C66" s="11" t="s">
        <v>88</v>
      </c>
      <c r="D66" s="12">
        <f>SUM(D67:D79)</f>
        <v>22664488</v>
      </c>
      <c r="E66" s="12">
        <f aca="true" t="shared" si="14" ref="E66:J66">SUM(E67:E79)</f>
        <v>10350727</v>
      </c>
      <c r="F66" s="12">
        <f t="shared" si="14"/>
        <v>1665652.8333333335</v>
      </c>
      <c r="G66" s="12">
        <f t="shared" si="14"/>
        <v>1691344.6666666667</v>
      </c>
      <c r="H66" s="12">
        <f t="shared" si="14"/>
        <v>1690111.6666666667</v>
      </c>
      <c r="I66" s="12">
        <f t="shared" si="14"/>
        <v>5047109.166666667</v>
      </c>
      <c r="J66" s="12">
        <f t="shared" si="14"/>
        <v>15397836.166666666</v>
      </c>
    </row>
    <row r="67" spans="1:10" ht="13.5" thickBot="1">
      <c r="A67" s="5"/>
      <c r="B67" s="5" t="s">
        <v>89</v>
      </c>
      <c r="C67" s="6" t="s">
        <v>90</v>
      </c>
      <c r="D67" s="7">
        <v>552270</v>
      </c>
      <c r="E67" s="35">
        <v>270910</v>
      </c>
      <c r="F67" s="7">
        <v>35893</v>
      </c>
      <c r="G67" s="35">
        <f>(D67-E67)/6</f>
        <v>46893.333333333336</v>
      </c>
      <c r="H67" s="35">
        <f>(D67-E67)/6</f>
        <v>46893.333333333336</v>
      </c>
      <c r="I67" s="9">
        <f t="shared" si="2"/>
        <v>129679.66666666669</v>
      </c>
      <c r="J67" s="8">
        <f t="shared" si="3"/>
        <v>400589.6666666667</v>
      </c>
    </row>
    <row r="68" spans="1:10" ht="13.5" thickBot="1">
      <c r="A68" s="5"/>
      <c r="B68" s="5" t="s">
        <v>91</v>
      </c>
      <c r="C68" s="6" t="s">
        <v>92</v>
      </c>
      <c r="D68" s="7">
        <v>2350500</v>
      </c>
      <c r="E68" s="35">
        <v>1155565</v>
      </c>
      <c r="F68" s="7">
        <f>(D68-E68)/6</f>
        <v>199155.83333333334</v>
      </c>
      <c r="G68" s="35">
        <f>(D68-E68)/6</f>
        <v>199155.83333333334</v>
      </c>
      <c r="H68" s="35">
        <f>(D68-E68)/6</f>
        <v>199155.83333333334</v>
      </c>
      <c r="I68" s="9">
        <f t="shared" si="2"/>
        <v>597467.5</v>
      </c>
      <c r="J68" s="8">
        <f t="shared" si="3"/>
        <v>1753032.5</v>
      </c>
    </row>
    <row r="69" spans="1:10" ht="13.5" thickBot="1">
      <c r="A69" s="5"/>
      <c r="B69" s="5" t="s">
        <v>93</v>
      </c>
      <c r="C69" s="6" t="s">
        <v>94</v>
      </c>
      <c r="D69" s="7">
        <v>412500</v>
      </c>
      <c r="E69" s="35">
        <v>180783</v>
      </c>
      <c r="F69" s="7">
        <v>23650</v>
      </c>
      <c r="G69" s="35">
        <f>(D69-E69)/6</f>
        <v>38619.5</v>
      </c>
      <c r="H69" s="35">
        <f>(D69-E69)/6</f>
        <v>38619.5</v>
      </c>
      <c r="I69" s="9">
        <f t="shared" si="2"/>
        <v>100889</v>
      </c>
      <c r="J69" s="8">
        <f t="shared" si="3"/>
        <v>281672</v>
      </c>
    </row>
    <row r="70" spans="1:10" ht="13.5" thickBot="1">
      <c r="A70" s="5"/>
      <c r="B70" s="5" t="s">
        <v>95</v>
      </c>
      <c r="C70" s="6" t="s">
        <v>96</v>
      </c>
      <c r="D70" s="7">
        <v>329465</v>
      </c>
      <c r="E70" s="35">
        <v>149554</v>
      </c>
      <c r="F70" s="7">
        <v>25865</v>
      </c>
      <c r="G70" s="35">
        <v>25698</v>
      </c>
      <c r="H70" s="35">
        <v>24687</v>
      </c>
      <c r="I70" s="9">
        <f t="shared" si="2"/>
        <v>76250</v>
      </c>
      <c r="J70" s="8">
        <f t="shared" si="3"/>
        <v>225804</v>
      </c>
    </row>
    <row r="71" spans="1:10" ht="39" thickBot="1">
      <c r="A71" s="5"/>
      <c r="B71" s="5" t="s">
        <v>97</v>
      </c>
      <c r="C71" s="6" t="s">
        <v>98</v>
      </c>
      <c r="D71" s="7">
        <v>13987700</v>
      </c>
      <c r="E71" s="35">
        <v>6631128</v>
      </c>
      <c r="F71" s="7">
        <v>1057608</v>
      </c>
      <c r="G71" s="35">
        <v>1057608</v>
      </c>
      <c r="H71" s="35">
        <v>1057608</v>
      </c>
      <c r="I71" s="9">
        <f t="shared" si="2"/>
        <v>3172824</v>
      </c>
      <c r="J71" s="8">
        <f t="shared" si="3"/>
        <v>9803952</v>
      </c>
    </row>
    <row r="72" spans="1:10" ht="64.5" thickBot="1">
      <c r="A72" s="5"/>
      <c r="B72" s="5" t="s">
        <v>99</v>
      </c>
      <c r="C72" s="6" t="s">
        <v>100</v>
      </c>
      <c r="D72" s="7">
        <v>174000</v>
      </c>
      <c r="E72" s="35">
        <v>48900</v>
      </c>
      <c r="F72" s="7">
        <v>7766</v>
      </c>
      <c r="G72" s="35">
        <v>7766</v>
      </c>
      <c r="H72" s="35">
        <v>7766</v>
      </c>
      <c r="I72" s="9">
        <f t="shared" si="2"/>
        <v>23298</v>
      </c>
      <c r="J72" s="8">
        <f t="shared" si="3"/>
        <v>72198</v>
      </c>
    </row>
    <row r="73" spans="1:10" ht="26.25" thickBot="1">
      <c r="A73" s="5"/>
      <c r="B73" s="5" t="s">
        <v>101</v>
      </c>
      <c r="C73" s="6" t="s">
        <v>102</v>
      </c>
      <c r="D73" s="7">
        <v>2835000</v>
      </c>
      <c r="E73" s="35">
        <v>1153000</v>
      </c>
      <c r="F73" s="7">
        <v>105333</v>
      </c>
      <c r="G73" s="35">
        <v>105222</v>
      </c>
      <c r="H73" s="35">
        <v>105000</v>
      </c>
      <c r="I73" s="9">
        <f t="shared" si="2"/>
        <v>315555</v>
      </c>
      <c r="J73" s="8">
        <f t="shared" si="3"/>
        <v>1468555</v>
      </c>
    </row>
    <row r="74" spans="1:10" ht="13.5" thickBot="1">
      <c r="A74" s="5"/>
      <c r="B74" s="5" t="s">
        <v>103</v>
      </c>
      <c r="C74" s="6" t="s">
        <v>104</v>
      </c>
      <c r="D74" s="7">
        <v>744200</v>
      </c>
      <c r="E74" s="35">
        <v>407375</v>
      </c>
      <c r="F74" s="7">
        <f>(D74-E74)/6</f>
        <v>56137.5</v>
      </c>
      <c r="G74" s="35">
        <f>(D74-E74)/6</f>
        <v>56137.5</v>
      </c>
      <c r="H74" s="35">
        <f>(D74-E74)/6</f>
        <v>56137.5</v>
      </c>
      <c r="I74" s="9">
        <f t="shared" si="2"/>
        <v>168412.5</v>
      </c>
      <c r="J74" s="8">
        <f t="shared" si="3"/>
        <v>575787.5</v>
      </c>
    </row>
    <row r="75" spans="1:10" ht="26.25" customHeight="1" thickBot="1">
      <c r="A75" s="5"/>
      <c r="B75" s="5" t="s">
        <v>105</v>
      </c>
      <c r="C75" s="6" t="s">
        <v>106</v>
      </c>
      <c r="D75" s="7">
        <v>17700</v>
      </c>
      <c r="E75" s="35">
        <v>276</v>
      </c>
      <c r="F75" s="7">
        <f>(D75-E75)/6</f>
        <v>2904</v>
      </c>
      <c r="G75" s="35">
        <f>(D75-E75)/6</f>
        <v>2904</v>
      </c>
      <c r="H75" s="35">
        <f>(D75-E75)/6</f>
        <v>2904</v>
      </c>
      <c r="I75" s="9">
        <f t="shared" si="2"/>
        <v>8712</v>
      </c>
      <c r="J75" s="8">
        <f t="shared" si="3"/>
        <v>8988</v>
      </c>
    </row>
    <row r="76" spans="1:10" ht="13.5" thickBot="1">
      <c r="A76" s="5"/>
      <c r="B76" s="5" t="s">
        <v>107</v>
      </c>
      <c r="C76" s="6" t="s">
        <v>108</v>
      </c>
      <c r="D76" s="7">
        <v>1997</v>
      </c>
      <c r="E76" s="35">
        <v>2123</v>
      </c>
      <c r="F76" s="7"/>
      <c r="G76" s="35"/>
      <c r="H76" s="35"/>
      <c r="I76" s="9">
        <f t="shared" si="2"/>
        <v>0</v>
      </c>
      <c r="J76" s="8">
        <f t="shared" si="3"/>
        <v>2123</v>
      </c>
    </row>
    <row r="77" spans="1:10" ht="26.25" thickBot="1">
      <c r="A77" s="5"/>
      <c r="B77" s="5" t="s">
        <v>109</v>
      </c>
      <c r="C77" s="6" t="s">
        <v>110</v>
      </c>
      <c r="D77" s="7">
        <v>194000</v>
      </c>
      <c r="E77" s="35">
        <v>117360</v>
      </c>
      <c r="F77" s="7">
        <f>(D77-E77)/6</f>
        <v>12773.333333333334</v>
      </c>
      <c r="G77" s="35">
        <f>(D77-E77)/6</f>
        <v>12773.333333333334</v>
      </c>
      <c r="H77" s="35">
        <f>(D77-E77)/6</f>
        <v>12773.333333333334</v>
      </c>
      <c r="I77" s="9">
        <f t="shared" si="2"/>
        <v>38320</v>
      </c>
      <c r="J77" s="8">
        <f t="shared" si="3"/>
        <v>155680</v>
      </c>
    </row>
    <row r="78" spans="1:10" ht="13.5" thickBot="1">
      <c r="A78" s="5"/>
      <c r="B78" s="5" t="s">
        <v>111</v>
      </c>
      <c r="C78" s="6" t="s">
        <v>112</v>
      </c>
      <c r="D78" s="7">
        <v>386600</v>
      </c>
      <c r="E78" s="35">
        <v>7300</v>
      </c>
      <c r="F78" s="7">
        <f>(D78-E78)/6</f>
        <v>63216.666666666664</v>
      </c>
      <c r="G78" s="35">
        <f>(D78-E78)/6</f>
        <v>63216.666666666664</v>
      </c>
      <c r="H78" s="35">
        <f>(D78-E78)/6</f>
        <v>63216.666666666664</v>
      </c>
      <c r="I78" s="9">
        <f t="shared" si="2"/>
        <v>189650</v>
      </c>
      <c r="J78" s="8">
        <f t="shared" si="3"/>
        <v>196950</v>
      </c>
    </row>
    <row r="79" spans="1:10" ht="12.75">
      <c r="A79" s="5"/>
      <c r="B79" s="5" t="s">
        <v>113</v>
      </c>
      <c r="C79" s="6" t="s">
        <v>7</v>
      </c>
      <c r="D79" s="7">
        <v>678556</v>
      </c>
      <c r="E79" s="35">
        <v>226453</v>
      </c>
      <c r="F79" s="7">
        <f>(D79-E79)/6</f>
        <v>75350.5</v>
      </c>
      <c r="G79" s="35">
        <f>(D79-E79)/6</f>
        <v>75350.5</v>
      </c>
      <c r="H79" s="35">
        <f>(D79-E79)/6</f>
        <v>75350.5</v>
      </c>
      <c r="I79" s="9">
        <f aca="true" t="shared" si="15" ref="I79:I101">SUM(F79+G79+H79)</f>
        <v>226051.5</v>
      </c>
      <c r="J79" s="8">
        <f aca="true" t="shared" si="16" ref="J79:J101">SUM(E79+I79)</f>
        <v>452504.5</v>
      </c>
    </row>
    <row r="80" spans="1:10" ht="32.25" customHeight="1" thickBot="1">
      <c r="A80" s="10" t="s">
        <v>114</v>
      </c>
      <c r="B80" s="10"/>
      <c r="C80" s="11" t="s">
        <v>115</v>
      </c>
      <c r="D80" s="12">
        <f>SUM(D81:D83)</f>
        <v>358561</v>
      </c>
      <c r="E80" s="12">
        <f aca="true" t="shared" si="17" ref="E80:J80">SUM(E81:E83)</f>
        <v>88417</v>
      </c>
      <c r="F80" s="12">
        <f t="shared" si="17"/>
        <v>34208.5</v>
      </c>
      <c r="G80" s="12">
        <f t="shared" si="17"/>
        <v>34208.5</v>
      </c>
      <c r="H80" s="12">
        <f t="shared" si="17"/>
        <v>34208.5</v>
      </c>
      <c r="I80" s="12">
        <f t="shared" si="17"/>
        <v>102625.5</v>
      </c>
      <c r="J80" s="12">
        <f t="shared" si="17"/>
        <v>191042.5</v>
      </c>
    </row>
    <row r="81" spans="1:10" ht="26.25" thickBot="1">
      <c r="A81" s="5"/>
      <c r="B81" s="5" t="s">
        <v>116</v>
      </c>
      <c r="C81" s="6" t="s">
        <v>117</v>
      </c>
      <c r="D81" s="7">
        <v>7452</v>
      </c>
      <c r="E81" s="35">
        <v>2608</v>
      </c>
      <c r="F81" s="7">
        <f>(D81-E81)/6</f>
        <v>807.3333333333334</v>
      </c>
      <c r="G81" s="35">
        <f>(D81-E81)/6</f>
        <v>807.3333333333334</v>
      </c>
      <c r="H81" s="35">
        <f>(D81-E81)/6</f>
        <v>807.3333333333334</v>
      </c>
      <c r="I81" s="9">
        <f t="shared" si="15"/>
        <v>2422</v>
      </c>
      <c r="J81" s="8">
        <f t="shared" si="16"/>
        <v>5030</v>
      </c>
    </row>
    <row r="82" spans="1:10" ht="18.75" customHeight="1" thickBot="1">
      <c r="A82" s="5"/>
      <c r="B82" s="5" t="s">
        <v>118</v>
      </c>
      <c r="C82" s="6" t="s">
        <v>119</v>
      </c>
      <c r="D82" s="7">
        <v>154000</v>
      </c>
      <c r="E82" s="35">
        <v>79501</v>
      </c>
      <c r="F82" s="7">
        <v>1601</v>
      </c>
      <c r="G82" s="35">
        <v>1601</v>
      </c>
      <c r="H82" s="35">
        <v>1601</v>
      </c>
      <c r="I82" s="9">
        <f t="shared" si="15"/>
        <v>4803</v>
      </c>
      <c r="J82" s="8">
        <f t="shared" si="16"/>
        <v>84304</v>
      </c>
    </row>
    <row r="83" spans="1:10" ht="12.75">
      <c r="A83" s="5"/>
      <c r="B83" s="5" t="s">
        <v>120</v>
      </c>
      <c r="C83" s="6" t="s">
        <v>7</v>
      </c>
      <c r="D83" s="7">
        <v>197109</v>
      </c>
      <c r="E83" s="35">
        <v>6308</v>
      </c>
      <c r="F83" s="7">
        <f>(D83-E83)/6</f>
        <v>31800.166666666668</v>
      </c>
      <c r="G83" s="35">
        <f>(D83-E83)/6</f>
        <v>31800.166666666668</v>
      </c>
      <c r="H83" s="35">
        <f>(D83-E83)/6</f>
        <v>31800.166666666668</v>
      </c>
      <c r="I83" s="9">
        <f t="shared" si="15"/>
        <v>95400.5</v>
      </c>
      <c r="J83" s="8">
        <f t="shared" si="16"/>
        <v>101708.5</v>
      </c>
    </row>
    <row r="84" spans="1:10" ht="13.5" thickBot="1">
      <c r="A84" s="10" t="s">
        <v>121</v>
      </c>
      <c r="B84" s="10"/>
      <c r="C84" s="11" t="s">
        <v>122</v>
      </c>
      <c r="D84" s="12">
        <f>SUM(D85:D87)</f>
        <v>1568433</v>
      </c>
      <c r="E84" s="12">
        <f aca="true" t="shared" si="18" ref="E84:J84">SUM(E85:E87)</f>
        <v>1050814</v>
      </c>
      <c r="F84" s="12">
        <f t="shared" si="18"/>
        <v>80302</v>
      </c>
      <c r="G84" s="12">
        <f t="shared" si="18"/>
        <v>80302</v>
      </c>
      <c r="H84" s="12">
        <f t="shared" si="18"/>
        <v>80302</v>
      </c>
      <c r="I84" s="12">
        <f t="shared" si="18"/>
        <v>240906</v>
      </c>
      <c r="J84" s="12">
        <f t="shared" si="18"/>
        <v>1291720</v>
      </c>
    </row>
    <row r="85" spans="1:10" ht="26.25" thickBot="1">
      <c r="A85" s="5"/>
      <c r="B85" s="5" t="s">
        <v>123</v>
      </c>
      <c r="C85" s="6" t="s">
        <v>124</v>
      </c>
      <c r="D85" s="7">
        <v>3060</v>
      </c>
      <c r="E85" s="35">
        <v>460</v>
      </c>
      <c r="F85" s="7"/>
      <c r="G85" s="35"/>
      <c r="H85" s="35"/>
      <c r="I85" s="9">
        <f t="shared" si="15"/>
        <v>0</v>
      </c>
      <c r="J85" s="8">
        <f t="shared" si="16"/>
        <v>460</v>
      </c>
    </row>
    <row r="86" spans="1:10" ht="13.5" thickBot="1">
      <c r="A86" s="5"/>
      <c r="B86" s="5" t="s">
        <v>125</v>
      </c>
      <c r="C86" s="6" t="s">
        <v>126</v>
      </c>
      <c r="D86" s="7">
        <v>1077393</v>
      </c>
      <c r="E86" s="35">
        <v>595581</v>
      </c>
      <c r="F86" s="7">
        <f>(D86-E86)/6</f>
        <v>80302</v>
      </c>
      <c r="G86" s="35">
        <f>(D86-E86)/6</f>
        <v>80302</v>
      </c>
      <c r="H86" s="35">
        <f>(D86-E86)/6</f>
        <v>80302</v>
      </c>
      <c r="I86" s="9">
        <f t="shared" si="15"/>
        <v>240906</v>
      </c>
      <c r="J86" s="8">
        <f t="shared" si="16"/>
        <v>836487</v>
      </c>
    </row>
    <row r="87" spans="1:10" ht="12.75">
      <c r="A87" s="5"/>
      <c r="B87" s="5" t="s">
        <v>157</v>
      </c>
      <c r="C87" s="6" t="s">
        <v>162</v>
      </c>
      <c r="D87" s="7">
        <v>487980</v>
      </c>
      <c r="E87" s="35">
        <v>454773</v>
      </c>
      <c r="F87" s="7"/>
      <c r="G87" s="35"/>
      <c r="H87" s="35"/>
      <c r="I87" s="9">
        <f t="shared" si="15"/>
        <v>0</v>
      </c>
      <c r="J87" s="8">
        <f t="shared" si="16"/>
        <v>454773</v>
      </c>
    </row>
    <row r="88" spans="1:10" ht="15.75" customHeight="1" thickBot="1">
      <c r="A88" s="10" t="s">
        <v>127</v>
      </c>
      <c r="B88" s="10"/>
      <c r="C88" s="11" t="s">
        <v>128</v>
      </c>
      <c r="D88" s="12">
        <f>SUM(D89:D92)</f>
        <v>1022082</v>
      </c>
      <c r="E88" s="12">
        <f aca="true" t="shared" si="19" ref="E88:J88">SUM(E89:E92)</f>
        <v>844399</v>
      </c>
      <c r="F88" s="12">
        <f t="shared" si="19"/>
        <v>37097.666666666664</v>
      </c>
      <c r="G88" s="12">
        <f t="shared" si="19"/>
        <v>37097.666666666664</v>
      </c>
      <c r="H88" s="12">
        <f t="shared" si="19"/>
        <v>37097.666666666664</v>
      </c>
      <c r="I88" s="12">
        <f t="shared" si="19"/>
        <v>111293</v>
      </c>
      <c r="J88" s="12">
        <f t="shared" si="19"/>
        <v>955692</v>
      </c>
    </row>
    <row r="89" spans="1:10" ht="13.5" thickBot="1">
      <c r="A89" s="19"/>
      <c r="B89" s="19" t="s">
        <v>158</v>
      </c>
      <c r="C89" s="20" t="s">
        <v>159</v>
      </c>
      <c r="D89" s="21">
        <v>404662</v>
      </c>
      <c r="E89" s="21">
        <v>451565</v>
      </c>
      <c r="F89" s="7"/>
      <c r="G89" s="35"/>
      <c r="H89" s="35"/>
      <c r="I89" s="9">
        <f t="shared" si="15"/>
        <v>0</v>
      </c>
      <c r="J89" s="8">
        <f t="shared" si="16"/>
        <v>451565</v>
      </c>
    </row>
    <row r="90" spans="1:10" ht="13.5" thickBot="1">
      <c r="A90" s="5"/>
      <c r="B90" s="5" t="s">
        <v>129</v>
      </c>
      <c r="C90" s="6" t="s">
        <v>130</v>
      </c>
      <c r="D90" s="7">
        <v>374500</v>
      </c>
      <c r="E90" s="35">
        <v>194399</v>
      </c>
      <c r="F90" s="7">
        <f>(D90-E90)/6</f>
        <v>30016.833333333332</v>
      </c>
      <c r="G90" s="35">
        <f>(D90-E90)/6</f>
        <v>30016.833333333332</v>
      </c>
      <c r="H90" s="35">
        <f>(D90-E90)/6</f>
        <v>30016.833333333332</v>
      </c>
      <c r="I90" s="9">
        <f t="shared" si="15"/>
        <v>90050.5</v>
      </c>
      <c r="J90" s="8">
        <f t="shared" si="16"/>
        <v>284449.5</v>
      </c>
    </row>
    <row r="91" spans="1:10" ht="13.5" thickBot="1">
      <c r="A91" s="5"/>
      <c r="B91" s="5" t="s">
        <v>189</v>
      </c>
      <c r="C91" s="6" t="s">
        <v>190</v>
      </c>
      <c r="D91" s="7">
        <v>2000</v>
      </c>
      <c r="E91" s="35"/>
      <c r="F91" s="7"/>
      <c r="G91" s="35"/>
      <c r="H91" s="35"/>
      <c r="I91" s="9"/>
      <c r="J91" s="8"/>
    </row>
    <row r="92" spans="1:10" ht="13.5" thickBot="1">
      <c r="A92" s="5"/>
      <c r="B92" s="5" t="s">
        <v>131</v>
      </c>
      <c r="C92" s="6" t="s">
        <v>7</v>
      </c>
      <c r="D92" s="7">
        <v>240920</v>
      </c>
      <c r="E92" s="35">
        <v>198435</v>
      </c>
      <c r="F92" s="7">
        <f>(D92-E92)/6</f>
        <v>7080.833333333333</v>
      </c>
      <c r="G92" s="35">
        <f>(D92-E92)/6</f>
        <v>7080.833333333333</v>
      </c>
      <c r="H92" s="35">
        <f>(D92-E92)/6</f>
        <v>7080.833333333333</v>
      </c>
      <c r="I92" s="9">
        <f t="shared" si="15"/>
        <v>21242.5</v>
      </c>
      <c r="J92" s="8">
        <f t="shared" si="16"/>
        <v>219677.5</v>
      </c>
    </row>
    <row r="93" spans="1:10" ht="13.5" thickBot="1">
      <c r="A93" s="10" t="s">
        <v>132</v>
      </c>
      <c r="B93" s="10"/>
      <c r="C93" s="11" t="s">
        <v>133</v>
      </c>
      <c r="D93" s="12">
        <f aca="true" t="shared" si="20" ref="D93:J93">SUM(D94:D98)</f>
        <v>1195539</v>
      </c>
      <c r="E93" s="12">
        <f t="shared" si="20"/>
        <v>17847</v>
      </c>
      <c r="F93" s="12">
        <f t="shared" si="20"/>
        <v>158333.33333333334</v>
      </c>
      <c r="G93" s="12">
        <f t="shared" si="20"/>
        <v>158333.33333333334</v>
      </c>
      <c r="H93" s="12">
        <f t="shared" si="20"/>
        <v>158333.33333333334</v>
      </c>
      <c r="I93" s="9">
        <f t="shared" si="15"/>
        <v>475000</v>
      </c>
      <c r="J93" s="8">
        <f t="shared" si="16"/>
        <v>492847</v>
      </c>
    </row>
    <row r="94" spans="1:10" ht="13.5" thickBot="1">
      <c r="A94" s="31"/>
      <c r="B94" s="32" t="s">
        <v>170</v>
      </c>
      <c r="C94" s="33" t="s">
        <v>174</v>
      </c>
      <c r="D94" s="34">
        <v>200000</v>
      </c>
      <c r="E94" s="34">
        <v>0</v>
      </c>
      <c r="F94" s="7">
        <f>(D94-E94)/6</f>
        <v>33333.333333333336</v>
      </c>
      <c r="G94" s="35">
        <f>(D94-E94)/6</f>
        <v>33333.333333333336</v>
      </c>
      <c r="H94" s="35">
        <f>(D94-E94)/6</f>
        <v>33333.333333333336</v>
      </c>
      <c r="I94" s="9">
        <f t="shared" si="15"/>
        <v>100000</v>
      </c>
      <c r="J94" s="8">
        <f t="shared" si="16"/>
        <v>100000</v>
      </c>
    </row>
    <row r="95" spans="1:10" ht="13.5" thickBot="1">
      <c r="A95" s="31"/>
      <c r="B95" s="32" t="s">
        <v>171</v>
      </c>
      <c r="C95" s="33" t="s">
        <v>175</v>
      </c>
      <c r="D95" s="34">
        <v>300000</v>
      </c>
      <c r="E95" s="34">
        <v>0</v>
      </c>
      <c r="F95" s="7">
        <f>(D95-E95)/6</f>
        <v>50000</v>
      </c>
      <c r="G95" s="35">
        <f>(D95-E95)/6</f>
        <v>50000</v>
      </c>
      <c r="H95" s="35">
        <f>(D95-E95)/6</f>
        <v>50000</v>
      </c>
      <c r="I95" s="9">
        <f t="shared" si="15"/>
        <v>150000</v>
      </c>
      <c r="J95" s="8">
        <f t="shared" si="16"/>
        <v>150000</v>
      </c>
    </row>
    <row r="96" spans="1:10" ht="13.5" thickBot="1">
      <c r="A96" s="31"/>
      <c r="B96" s="32" t="s">
        <v>134</v>
      </c>
      <c r="C96" s="33" t="s">
        <v>135</v>
      </c>
      <c r="D96" s="34">
        <v>245539</v>
      </c>
      <c r="E96" s="34">
        <v>17510</v>
      </c>
      <c r="F96" s="7"/>
      <c r="G96" s="35"/>
      <c r="H96" s="35"/>
      <c r="I96" s="9">
        <f t="shared" si="15"/>
        <v>0</v>
      </c>
      <c r="J96" s="8">
        <f t="shared" si="16"/>
        <v>17510</v>
      </c>
    </row>
    <row r="97" spans="1:10" ht="13.5" thickBot="1">
      <c r="A97" s="31"/>
      <c r="B97" s="32" t="s">
        <v>173</v>
      </c>
      <c r="C97" s="33" t="s">
        <v>176</v>
      </c>
      <c r="D97" s="34">
        <v>450000</v>
      </c>
      <c r="E97" s="34">
        <v>0</v>
      </c>
      <c r="F97" s="7">
        <f>(D97-E97)/6</f>
        <v>75000</v>
      </c>
      <c r="G97" s="35">
        <f>(D97-E97)/6</f>
        <v>75000</v>
      </c>
      <c r="H97" s="35">
        <f>(D97-E97)/6</f>
        <v>75000</v>
      </c>
      <c r="I97" s="9">
        <f t="shared" si="15"/>
        <v>225000</v>
      </c>
      <c r="J97" s="8">
        <f t="shared" si="16"/>
        <v>225000</v>
      </c>
    </row>
    <row r="98" spans="1:10" ht="12.75">
      <c r="A98" s="19"/>
      <c r="B98" s="19" t="s">
        <v>172</v>
      </c>
      <c r="C98" s="20" t="s">
        <v>7</v>
      </c>
      <c r="D98" s="21">
        <v>0</v>
      </c>
      <c r="E98" s="21">
        <v>337</v>
      </c>
      <c r="F98" s="7"/>
      <c r="G98" s="35"/>
      <c r="H98" s="35"/>
      <c r="I98" s="9">
        <f t="shared" si="15"/>
        <v>0</v>
      </c>
      <c r="J98" s="8">
        <f t="shared" si="16"/>
        <v>337</v>
      </c>
    </row>
    <row r="99" spans="1:10" ht="13.5" thickBot="1">
      <c r="A99" s="10" t="s">
        <v>136</v>
      </c>
      <c r="B99" s="10"/>
      <c r="C99" s="11" t="s">
        <v>137</v>
      </c>
      <c r="D99" s="12">
        <f>SUM(D100:D101)</f>
        <v>1466000</v>
      </c>
      <c r="E99" s="12">
        <f aca="true" t="shared" si="21" ref="E99:J99">SUM(E100:E101)</f>
        <v>301003</v>
      </c>
      <c r="F99" s="12">
        <f t="shared" si="21"/>
        <v>112227</v>
      </c>
      <c r="G99" s="12">
        <f t="shared" si="21"/>
        <v>112227</v>
      </c>
      <c r="H99" s="12">
        <f t="shared" si="21"/>
        <v>112227</v>
      </c>
      <c r="I99" s="12">
        <f t="shared" si="21"/>
        <v>336681</v>
      </c>
      <c r="J99" s="12">
        <f t="shared" si="21"/>
        <v>637684</v>
      </c>
    </row>
    <row r="100" spans="1:10" ht="13.5" thickBot="1">
      <c r="A100" s="22"/>
      <c r="B100" s="22" t="s">
        <v>160</v>
      </c>
      <c r="C100" s="23" t="s">
        <v>161</v>
      </c>
      <c r="D100" s="24">
        <v>0</v>
      </c>
      <c r="E100" s="24">
        <v>82</v>
      </c>
      <c r="F100" s="7"/>
      <c r="G100" s="35"/>
      <c r="H100" s="35"/>
      <c r="I100" s="9">
        <f t="shared" si="15"/>
        <v>0</v>
      </c>
      <c r="J100" s="8">
        <f t="shared" si="16"/>
        <v>82</v>
      </c>
    </row>
    <row r="101" spans="1:10" ht="13.5" thickBot="1">
      <c r="A101" s="13"/>
      <c r="B101" s="13" t="s">
        <v>138</v>
      </c>
      <c r="C101" s="14" t="s">
        <v>7</v>
      </c>
      <c r="D101" s="15">
        <v>1466000</v>
      </c>
      <c r="E101" s="15">
        <v>300921</v>
      </c>
      <c r="F101" s="7">
        <v>112227</v>
      </c>
      <c r="G101" s="35">
        <v>112227</v>
      </c>
      <c r="H101" s="35">
        <v>112227</v>
      </c>
      <c r="I101" s="9">
        <f t="shared" si="15"/>
        <v>336681</v>
      </c>
      <c r="J101" s="8">
        <f t="shared" si="16"/>
        <v>637602</v>
      </c>
    </row>
    <row r="102" spans="1:10" ht="13.5" thickBot="1">
      <c r="A102" s="16"/>
      <c r="B102" s="16"/>
      <c r="C102" s="17" t="s">
        <v>139</v>
      </c>
      <c r="D102" s="18">
        <f aca="true" t="shared" si="22" ref="D102:J102">SUM(D10+D12+D14+D18+D20+D25+D31+D33+D36+D44+D52+D63+D66+D80+D84+D88+D93+D99)</f>
        <v>193215753</v>
      </c>
      <c r="E102" s="18">
        <f t="shared" si="22"/>
        <v>105053787</v>
      </c>
      <c r="F102" s="18">
        <f t="shared" si="22"/>
        <v>16418210.333333332</v>
      </c>
      <c r="G102" s="18">
        <f t="shared" si="22"/>
        <v>16188552.166666664</v>
      </c>
      <c r="H102" s="18">
        <f t="shared" si="22"/>
        <v>16186974.166666664</v>
      </c>
      <c r="I102" s="18">
        <f t="shared" si="22"/>
        <v>48793736.666666664</v>
      </c>
      <c r="J102" s="18">
        <f t="shared" si="22"/>
        <v>153847523.66666666</v>
      </c>
    </row>
    <row r="103" spans="8:10" ht="12.75">
      <c r="H103" s="55" t="s">
        <v>194</v>
      </c>
      <c r="I103" s="55"/>
      <c r="J103" s="55"/>
    </row>
    <row r="105" spans="8:10" ht="12.75">
      <c r="H105" s="54" t="s">
        <v>193</v>
      </c>
      <c r="I105" s="54"/>
      <c r="J105" s="54"/>
    </row>
  </sheetData>
  <mergeCells count="11">
    <mergeCell ref="H103:J103"/>
    <mergeCell ref="H105:J105"/>
    <mergeCell ref="A5:J5"/>
    <mergeCell ref="E7:E8"/>
    <mergeCell ref="F7:H7"/>
    <mergeCell ref="I7:I8"/>
    <mergeCell ref="J7:J8"/>
    <mergeCell ref="A7:A8"/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2009-01-13T07:54:23Z</cp:lastPrinted>
  <dcterms:created xsi:type="dcterms:W3CDTF">2008-04-03T07:32:48Z</dcterms:created>
  <dcterms:modified xsi:type="dcterms:W3CDTF">2009-01-13T07:54:30Z</dcterms:modified>
  <cp:category/>
  <cp:version/>
  <cp:contentType/>
  <cp:contentStatus/>
</cp:coreProperties>
</file>