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480" windowHeight="9135" tabRatio="973" activeTab="16"/>
  </bookViews>
  <sheets>
    <sheet name="80101" sheetId="1" r:id="rId1"/>
    <sheet name="80102" sheetId="2" r:id="rId2"/>
    <sheet name="80103" sheetId="3" r:id="rId3"/>
    <sheet name="80104" sheetId="4" r:id="rId4"/>
    <sheet name="80110" sheetId="5" r:id="rId5"/>
    <sheet name="80111" sheetId="6" r:id="rId6"/>
    <sheet name="80120" sheetId="7" r:id="rId7"/>
    <sheet name="80130" sheetId="8" r:id="rId8"/>
    <sheet name="80134" sheetId="9" r:id="rId9"/>
    <sheet name="80140" sheetId="10" r:id="rId10"/>
    <sheet name="80142" sheetId="11" r:id="rId11"/>
    <sheet name="80148" sheetId="12" r:id="rId12"/>
    <sheet name="85401" sheetId="13" r:id="rId13"/>
    <sheet name="85404" sheetId="14" r:id="rId14"/>
    <sheet name="85406" sheetId="15" r:id="rId15"/>
    <sheet name="85410" sheetId="16" r:id="rId16"/>
    <sheet name="85419" sheetId="17" r:id="rId17"/>
  </sheets>
  <definedNames>
    <definedName name="_xlnm.Print_Area" localSheetId="0">'80101'!$A$1:$P$32</definedName>
    <definedName name="_xlnm.Print_Area" localSheetId="1">'80102'!$A$1:$M$29</definedName>
    <definedName name="_xlnm.Print_Area" localSheetId="2">'80103'!$A$1:$P$24</definedName>
    <definedName name="_xlnm.Print_Area" localSheetId="3">'80104'!$A$1:$V$31</definedName>
    <definedName name="_xlnm.Print_Area" localSheetId="4">'80110'!$A$1:$N$32</definedName>
    <definedName name="_xlnm.Print_Area" localSheetId="5">'80111'!$A$1:$M$29</definedName>
    <definedName name="_xlnm.Print_Area" localSheetId="6">'80120'!$A$1:$T$29</definedName>
    <definedName name="_xlnm.Print_Area" localSheetId="7">'80130'!$A$1:$P$32</definedName>
    <definedName name="_xlnm.Print_Area" localSheetId="8">'80134'!$A$1:$L$29</definedName>
    <definedName name="_xlnm.Print_Area" localSheetId="9">'80140'!$A$1:$K$28</definedName>
    <definedName name="_xlnm.Print_Area" localSheetId="10">'80142'!$A$1:$L$30</definedName>
    <definedName name="_xlnm.Print_Area" localSheetId="11">'80148'!$A$1:$V$26</definedName>
    <definedName name="_xlnm.Print_Area" localSheetId="12">'85401'!$A$1:$R$26</definedName>
    <definedName name="_xlnm.Print_Area" localSheetId="13">'85404'!$A$1:$J$18</definedName>
    <definedName name="_xlnm.Print_Area" localSheetId="14">'85406'!$A$1:$L$27</definedName>
    <definedName name="_xlnm.Print_Area" localSheetId="15">'85410'!$A$1:$M$32</definedName>
    <definedName name="_xlnm.Print_Area" localSheetId="16">'85419'!$A$1:$L$27</definedName>
  </definedNames>
  <calcPr fullCalcOnLoad="1"/>
</workbook>
</file>

<file path=xl/sharedStrings.xml><?xml version="1.0" encoding="utf-8"?>
<sst xmlns="http://schemas.openxmlformats.org/spreadsheetml/2006/main" count="752" uniqueCount="138">
  <si>
    <t>Nazwa</t>
  </si>
  <si>
    <t>SP 4</t>
  </si>
  <si>
    <t>SP 5</t>
  </si>
  <si>
    <t>SP 7</t>
  </si>
  <si>
    <t>SP 9</t>
  </si>
  <si>
    <t>SP 10</t>
  </si>
  <si>
    <t>RAZEM</t>
  </si>
  <si>
    <t>§</t>
  </si>
  <si>
    <t>Prezydenta Miasta Łomża</t>
  </si>
  <si>
    <t>PP 1</t>
  </si>
  <si>
    <t>PP 2</t>
  </si>
  <si>
    <t>PP 4</t>
  </si>
  <si>
    <t>PP 5</t>
  </si>
  <si>
    <t>PP 8</t>
  </si>
  <si>
    <t>PP 9</t>
  </si>
  <si>
    <t>PP 10</t>
  </si>
  <si>
    <t>PP 14</t>
  </si>
  <si>
    <t>PP 15</t>
  </si>
  <si>
    <t>ZSO</t>
  </si>
  <si>
    <t>II LO</t>
  </si>
  <si>
    <t>III LO</t>
  </si>
  <si>
    <t>ZSTiO Nr 4</t>
  </si>
  <si>
    <t>ZSMiO Nr 5</t>
  </si>
  <si>
    <t>ZSEiO Nr 6</t>
  </si>
  <si>
    <t>ZSWiO Nr 7</t>
  </si>
  <si>
    <t>ZCKPiU</t>
  </si>
  <si>
    <t>ZSZS</t>
  </si>
  <si>
    <t>SP 2</t>
  </si>
  <si>
    <t>PPP Nr 2</t>
  </si>
  <si>
    <t>BSz Nr 1</t>
  </si>
  <si>
    <t>BSz Nr 2</t>
  </si>
  <si>
    <t>BSz Nr 3</t>
  </si>
  <si>
    <t>Zestawienie jednostkowych projektów planów finansowych wydatków Szkół Podstawowych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</si>
  <si>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</si>
  <si>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</si>
  <si>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</si>
  <si>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</si>
  <si>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</si>
  <si>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</si>
  <si>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</si>
  <si>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</si>
  <si>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</si>
  <si>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</si>
  <si>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</si>
  <si>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</si>
  <si>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</si>
  <si>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</si>
  <si>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</si>
  <si>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</si>
  <si>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</si>
  <si>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</si>
  <si>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Podróże służbowe krajowe</t>
  </si>
  <si>
    <t>Odpisy na ZFŚS</t>
  </si>
  <si>
    <t>Szkolenia pracowników niebędących członkami korpusu służby cywilnej</t>
  </si>
  <si>
    <t>Różne opłaty i składki</t>
  </si>
  <si>
    <t>Zakup usług obejmujących wykonanie ekspertyz, analiz i opinii</t>
  </si>
  <si>
    <t>Zestawienie jednostkowych projektów planów finansowych wydatków Szkół Podstawowych Specjalnych</t>
  </si>
  <si>
    <t>Zakup środków żywności</t>
  </si>
  <si>
    <t>Zestawienie jednostkowych projektów planów finansowych wydatków Przedszkoli</t>
  </si>
  <si>
    <t>Zestawienie jednostkowych projektów planów finansowych wydatków Gimnazjów</t>
  </si>
  <si>
    <t>Zestawienie jednostkowych projektów planów finansowych wydatków Gimnazjów Specjalnych</t>
  </si>
  <si>
    <t>Zestawienie jednostkowych projektów planów finansowych wydatków Liceów Ogólnokształcących</t>
  </si>
  <si>
    <t>Zestawienie jednostkowych projektów planów finansowych wydatków Szkół Zawodowych</t>
  </si>
  <si>
    <t>Zestawienie jednostkowych projektów planów finansowych wydatków Zasadniczych Szkół Zawodowych Specjalnych</t>
  </si>
  <si>
    <t>Zestawienie jednostkowych projektów planów finansowych wydatków ZCKPiU</t>
  </si>
  <si>
    <t>Zestawienie jednostkowych projektów planów finansowych wydatków Świetlic Szkolnych</t>
  </si>
  <si>
    <t>Zestawienie jednostkowych projektów planów finansowych wydatków Poradni Psychologiczno - Pedagogicznych</t>
  </si>
  <si>
    <t>Zestawienie jednostkowych projektów planów finansowych wydatków Internatów i Burs Szkolnych</t>
  </si>
  <si>
    <t>Razem</t>
  </si>
  <si>
    <t>4140</t>
  </si>
  <si>
    <t>Podatek od towarów i usług VAT</t>
  </si>
  <si>
    <t>Wpłaty na PFRON</t>
  </si>
  <si>
    <t>ZSSpecj.</t>
  </si>
  <si>
    <t>GPS  Nr 7</t>
  </si>
  <si>
    <t>SPS Nr 8</t>
  </si>
  <si>
    <t>Wydatki inwestycyjne</t>
  </si>
  <si>
    <t>Wydatki  na zakupy inwestycyjne jednostek budżetowych</t>
  </si>
  <si>
    <t>Podróże służbowe zagraniczne</t>
  </si>
  <si>
    <t>Pozostałe podatki na rzecz budżetów jednostek samorządu terytorialnego</t>
  </si>
  <si>
    <t>Wydatki inwestycyjne jednostek budżetowych</t>
  </si>
  <si>
    <t>Wydatki na zakupy inwestycyjne jednostek budżetowych</t>
  </si>
  <si>
    <t>Zestawienie jednostkowych projektów planów finansowych wydatków Ośrodka rewalidacyjno-wychowawczego</t>
  </si>
  <si>
    <t>Koszty postępowania sądowego i prokuratorskiego</t>
  </si>
  <si>
    <t>Zestawienie jednostkowych projektów planów finansowych wydatków  w Oddziałach Przedszkolnych w Szkołach  Podstawowych</t>
  </si>
  <si>
    <t>ZSDiG (PG 3)</t>
  </si>
  <si>
    <t>ZSO (PG 6)</t>
  </si>
  <si>
    <t>PG 8</t>
  </si>
  <si>
    <t>PG 1</t>
  </si>
  <si>
    <t>PG 2</t>
  </si>
  <si>
    <t>Zestawienie jednostkowych projektów planów finansowych wydatków Stołówek Szkolnych i Przedszkolnych</t>
  </si>
  <si>
    <t>ZSD Nr 9</t>
  </si>
  <si>
    <t>Zestawienie jednostkowych projektów planów finansowych wydatków  Ośrodki szkolenia, dokształcania i doskonalenia kadr</t>
  </si>
  <si>
    <t>SODMiDN</t>
  </si>
  <si>
    <t>Opłaty z tyt. zakupu usług telekomunikacyjnych świadczonych w ruchomej publicznej sieci telefonicznej</t>
  </si>
  <si>
    <t>Opłaty z tyt. zakupu usług telekomunikacyjnych świadczonych w stacjonarnej publicznej sieci telefonicznej</t>
  </si>
  <si>
    <t>dz. 801, rozdz. 80101 na 2012 rok</t>
  </si>
  <si>
    <t>Przewidywane wykonanie na 2011r.</t>
  </si>
  <si>
    <t>Plan na 2012r.</t>
  </si>
  <si>
    <t>dz. 801, rozdz. 80104 na 2012 rok</t>
  </si>
  <si>
    <t>dz. 801, rozdz. 80103 na 2012 rok</t>
  </si>
  <si>
    <t>dz. 801, rozdz. 80102 na 2012 rok</t>
  </si>
  <si>
    <t>dz. 854, rozdz. 85419 na 2012 rok</t>
  </si>
  <si>
    <t>dz. 854, rozdz. 85401 na 2012 rok</t>
  </si>
  <si>
    <t>dz. 801, rozdz. 80148 na 2012 rok</t>
  </si>
  <si>
    <t>dz. 801 rozdz. 80142 na 2012 rok</t>
  </si>
  <si>
    <t>dz. 801, rozdz. 80140 na 2012 rok</t>
  </si>
  <si>
    <t>dz. 801, rozdz. 80134 na 2012 rok</t>
  </si>
  <si>
    <t>dz. 801, rozdz. 80130 na 2012 rok</t>
  </si>
  <si>
    <t>dz. 801, rozdz. 80120 na 2012 rok</t>
  </si>
  <si>
    <t>dz. 801, rozdz. 80111 na 2012 rok</t>
  </si>
  <si>
    <t>dz. 801, rozdz. 80110 na 2012 rok</t>
  </si>
  <si>
    <t>Przewidywane wykonanie na 30.09.2011</t>
  </si>
  <si>
    <t>Plan na 2012 r.</t>
  </si>
  <si>
    <t>Pozostałe odsetki</t>
  </si>
  <si>
    <t>dz. 854, rozdz. 85406 na 2012rok</t>
  </si>
  <si>
    <t>dz. 854, rozdz. 85410 na 2012rok</t>
  </si>
  <si>
    <t>Zestawienie jednostkowych projektów planów finansowych wydatków  Wspomaganie wczesnego rozwoju dziecka</t>
  </si>
  <si>
    <t>dz. 854, rozdz. 85404 na 2012rok</t>
  </si>
  <si>
    <t>Opłaty z tytułu zakupu usług telekomunikacyjnych świadczonych w stacjonarnej publicznej sieci telefonicznej</t>
  </si>
  <si>
    <t>Załącznik Nr 2b do Tabeli Nr 2</t>
  </si>
  <si>
    <t>z dnia 10 listopada 2011r.</t>
  </si>
  <si>
    <t>Załącznik Nr 2c do Tabeli Nr 2</t>
  </si>
  <si>
    <t>Załącznik Nr 2d do Tabeli Nr 2</t>
  </si>
  <si>
    <t>Załącznik Nr 2e do Tabeli Nr 2</t>
  </si>
  <si>
    <t>Załącznik Nr 2f do Tabeli Nr 2</t>
  </si>
  <si>
    <t>Załącznik Nr 2g do Tabeli Nr 2</t>
  </si>
  <si>
    <t>Załącznik Nr 2h do Tabeli Nr 2</t>
  </si>
  <si>
    <t>Załącznik Nr 2i do Tabeli Nr 2</t>
  </si>
  <si>
    <t>Załącznik Nr 2j do Tabeli Nr 2</t>
  </si>
  <si>
    <t>Załącznik Nr 2k do Tabeli Nr 2</t>
  </si>
  <si>
    <t>Załącznik Nr 2l do Tabeli Nr 2</t>
  </si>
  <si>
    <t>Załącznik Nr 2ł do Tabeli Nr 2</t>
  </si>
  <si>
    <t>Załącznik Nr 2n do Tabeli Nr 2</t>
  </si>
  <si>
    <t>Załącznik Nr 2o do Tabeli Nr 2</t>
  </si>
  <si>
    <t>Załącznik Nr 2p do Tabeli Nr 2</t>
  </si>
  <si>
    <t>Załącznik Nr 2r do Tabeli Nr 2</t>
  </si>
  <si>
    <t>Załącznik Nr 2s do Tabeli Nr 2</t>
  </si>
  <si>
    <t>do Zarządzenia Nr 261/11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</si>
</sst>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_ ;\-#,##0.00\ "/>
    <numFmt numFmtId="166" formatCode="#,##0.0000"/>
    <numFmt numFmtId="167" formatCode="#,##0.000"/>
    <numFmt numFmtId="168" formatCode="#,##0.0"/>
    <numFmt numFmtId="169" formatCode="0.000%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7"/>
      <name val="Times New Roman"/>
      <family val="1"/>
    </font>
    <font>
      <sz val="10"/>
      <color indexed="9"/>
      <name val="Arial CE"/>
      <family val="0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4" fontId="0" fillId="0" borderId="0" xfId="0" applyNumberFormat="1" applyAlignment="1">
      <alignment/>
    </xf>
    <xf numFmtId="10" fontId="0" fillId="0" borderId="0" xfId="19" applyNumberFormat="1" applyAlignment="1">
      <alignment/>
    </xf>
    <xf numFmtId="165" fontId="0" fillId="0" borderId="0" xfId="15" applyNumberFormat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49" fontId="1" fillId="3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3" fontId="9" fillId="3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/>
    </xf>
    <xf numFmtId="10" fontId="0" fillId="0" borderId="0" xfId="0" applyNumberFormat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1" xfId="0" applyFont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0" fontId="12" fillId="0" borderId="1" xfId="0" applyFont="1" applyBorder="1" applyAlignment="1">
      <alignment wrapText="1"/>
    </xf>
    <xf numFmtId="3" fontId="5" fillId="4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/>
    </xf>
    <xf numFmtId="3" fontId="14" fillId="0" borderId="4" xfId="0" applyNumberFormat="1" applyFont="1" applyFill="1" applyBorder="1" applyAlignment="1">
      <alignment/>
    </xf>
    <xf numFmtId="9" fontId="0" fillId="0" borderId="0" xfId="19" applyAlignment="1">
      <alignment/>
    </xf>
    <xf numFmtId="0" fontId="2" fillId="3" borderId="0" xfId="0" applyFont="1" applyFill="1" applyAlignment="1">
      <alignment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/>
    </xf>
    <xf numFmtId="3" fontId="0" fillId="3" borderId="1" xfId="0" applyNumberFormat="1" applyFill="1" applyBorder="1" applyAlignment="1">
      <alignment/>
    </xf>
    <xf numFmtId="3" fontId="9" fillId="3" borderId="3" xfId="0" applyNumberFormat="1" applyFont="1" applyFill="1" applyBorder="1" applyAlignment="1">
      <alignment/>
    </xf>
    <xf numFmtId="3" fontId="8" fillId="4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0" fillId="4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9"/>
  <sheetViews>
    <sheetView workbookViewId="0" topLeftCell="D16">
      <selection activeCell="Q30" sqref="Q30"/>
    </sheetView>
  </sheetViews>
  <sheetFormatPr defaultColWidth="9.00390625" defaultRowHeight="12.75"/>
  <cols>
    <col min="1" max="1" width="29.375" style="0" customWidth="1"/>
    <col min="2" max="2" width="4.875" style="0" customWidth="1"/>
    <col min="3" max="3" width="10.00390625" style="0" customWidth="1"/>
    <col min="5" max="5" width="12.375" style="0" customWidth="1"/>
    <col min="7" max="7" width="10.375" style="0" customWidth="1"/>
    <col min="9" max="9" width="11.25390625" style="0" customWidth="1"/>
    <col min="11" max="11" width="10.00390625" style="0" customWidth="1"/>
    <col min="13" max="13" width="10.625" style="0" customWidth="1"/>
    <col min="15" max="15" width="10.75390625" style="0" customWidth="1"/>
    <col min="16" max="16" width="10.125" style="0" customWidth="1"/>
  </cols>
  <sheetData>
    <row r="1" spans="14:16" ht="12.75" customHeight="1">
      <c r="N1" s="92" t="s">
        <v>119</v>
      </c>
      <c r="O1" s="92"/>
      <c r="P1" s="92"/>
    </row>
    <row r="2" spans="14:16" ht="12.75" customHeight="1">
      <c r="N2" s="92" t="s">
        <v>137</v>
      </c>
      <c r="O2" s="92"/>
      <c r="P2" s="92"/>
    </row>
    <row r="3" spans="5:16" ht="12.75" customHeight="1">
      <c r="E3" s="21"/>
      <c r="N3" s="92" t="s">
        <v>8</v>
      </c>
      <c r="O3" s="92"/>
      <c r="P3" s="92"/>
    </row>
    <row r="4" spans="5:16" ht="12.75">
      <c r="E4" s="23"/>
      <c r="N4" s="92" t="s">
        <v>120</v>
      </c>
      <c r="O4" s="92"/>
      <c r="P4" s="92"/>
    </row>
    <row r="6" spans="1:16" ht="15.75" customHeight="1">
      <c r="A6" s="90" t="s">
        <v>32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.75" customHeight="1">
      <c r="A7" s="91" t="s">
        <v>95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88" t="s">
        <v>0</v>
      </c>
      <c r="B9" s="88" t="s">
        <v>7</v>
      </c>
      <c r="C9" s="86" t="s">
        <v>27</v>
      </c>
      <c r="D9" s="87"/>
      <c r="E9" s="86" t="s">
        <v>1</v>
      </c>
      <c r="F9" s="87"/>
      <c r="G9" s="86" t="s">
        <v>2</v>
      </c>
      <c r="H9" s="87"/>
      <c r="I9" s="86" t="s">
        <v>3</v>
      </c>
      <c r="J9" s="87"/>
      <c r="K9" s="86" t="s">
        <v>4</v>
      </c>
      <c r="L9" s="87"/>
      <c r="M9" s="86" t="s">
        <v>5</v>
      </c>
      <c r="N9" s="87"/>
      <c r="O9" s="86" t="s">
        <v>6</v>
      </c>
      <c r="P9" s="87"/>
    </row>
    <row r="10" spans="1:16" ht="36.75" customHeight="1">
      <c r="A10" s="89"/>
      <c r="B10" s="89"/>
      <c r="C10" s="4" t="s">
        <v>96</v>
      </c>
      <c r="D10" s="4" t="s">
        <v>97</v>
      </c>
      <c r="E10" s="4" t="s">
        <v>96</v>
      </c>
      <c r="F10" s="4" t="s">
        <v>97</v>
      </c>
      <c r="G10" s="4" t="s">
        <v>96</v>
      </c>
      <c r="H10" s="4" t="s">
        <v>97</v>
      </c>
      <c r="I10" s="4" t="s">
        <v>96</v>
      </c>
      <c r="J10" s="4" t="s">
        <v>97</v>
      </c>
      <c r="K10" s="4" t="s">
        <v>96</v>
      </c>
      <c r="L10" s="4" t="s">
        <v>97</v>
      </c>
      <c r="M10" s="4" t="s">
        <v>96</v>
      </c>
      <c r="N10" s="4" t="s">
        <v>97</v>
      </c>
      <c r="O10" s="4" t="s">
        <v>96</v>
      </c>
      <c r="P10" s="4" t="s">
        <v>97</v>
      </c>
    </row>
    <row r="11" spans="1:16" ht="30" customHeight="1">
      <c r="A11" s="14" t="s">
        <v>33</v>
      </c>
      <c r="B11" s="16" t="s">
        <v>34</v>
      </c>
      <c r="C11" s="28">
        <v>4000</v>
      </c>
      <c r="D11" s="28">
        <v>5000</v>
      </c>
      <c r="E11" s="28">
        <v>1100</v>
      </c>
      <c r="F11" s="28">
        <v>1500</v>
      </c>
      <c r="G11" s="28">
        <v>3200</v>
      </c>
      <c r="H11" s="28">
        <v>3500</v>
      </c>
      <c r="I11" s="28">
        <v>5300</v>
      </c>
      <c r="J11" s="28">
        <v>6600</v>
      </c>
      <c r="K11" s="28">
        <v>8500</v>
      </c>
      <c r="L11" s="28">
        <v>12130</v>
      </c>
      <c r="M11" s="28">
        <v>12000</v>
      </c>
      <c r="N11" s="28">
        <v>12500</v>
      </c>
      <c r="O11" s="28">
        <f>C11+E11+G11+I11+K11+M11</f>
        <v>34100</v>
      </c>
      <c r="P11" s="28">
        <f aca="true" t="shared" si="0" ref="P11:P24">SUM(D11+F11+H11+J11+L11+N11)</f>
        <v>41230</v>
      </c>
    </row>
    <row r="12" spans="1:16" ht="26.25" customHeight="1">
      <c r="A12" s="14" t="s">
        <v>35</v>
      </c>
      <c r="B12" s="16" t="s">
        <v>36</v>
      </c>
      <c r="C12" s="28">
        <v>1244617</v>
      </c>
      <c r="D12" s="28">
        <v>1189897</v>
      </c>
      <c r="E12" s="28">
        <v>1584939</v>
      </c>
      <c r="F12" s="28">
        <v>1575497</v>
      </c>
      <c r="G12" s="28">
        <v>2062873</v>
      </c>
      <c r="H12" s="28">
        <v>2164155</v>
      </c>
      <c r="I12" s="28">
        <v>2640720</v>
      </c>
      <c r="J12" s="28">
        <v>2719502</v>
      </c>
      <c r="K12" s="28">
        <v>3051454</v>
      </c>
      <c r="L12" s="28">
        <v>3086481</v>
      </c>
      <c r="M12" s="28">
        <v>3728544</v>
      </c>
      <c r="N12" s="28">
        <v>4068367</v>
      </c>
      <c r="O12" s="28">
        <f aca="true" t="shared" si="1" ref="O12:O31">C12+E12+G12+I12+K12+M12</f>
        <v>14313147</v>
      </c>
      <c r="P12" s="28">
        <f t="shared" si="0"/>
        <v>14803899</v>
      </c>
    </row>
    <row r="13" spans="1:16" ht="12.75">
      <c r="A13" s="14" t="s">
        <v>37</v>
      </c>
      <c r="B13" s="16" t="s">
        <v>38</v>
      </c>
      <c r="C13" s="28">
        <v>98273</v>
      </c>
      <c r="D13" s="28">
        <v>105880</v>
      </c>
      <c r="E13" s="28">
        <v>120333</v>
      </c>
      <c r="F13" s="28">
        <v>124983</v>
      </c>
      <c r="G13" s="28">
        <v>155641</v>
      </c>
      <c r="H13" s="28">
        <v>180400</v>
      </c>
      <c r="I13" s="28">
        <v>201226</v>
      </c>
      <c r="J13" s="28">
        <v>221872</v>
      </c>
      <c r="K13" s="28">
        <v>244464</v>
      </c>
      <c r="L13" s="28">
        <v>246700</v>
      </c>
      <c r="M13" s="28">
        <v>299563</v>
      </c>
      <c r="N13" s="28">
        <v>319243</v>
      </c>
      <c r="O13" s="28">
        <f t="shared" si="1"/>
        <v>1119500</v>
      </c>
      <c r="P13" s="28">
        <f t="shared" si="0"/>
        <v>1199078</v>
      </c>
    </row>
    <row r="14" spans="1:16" ht="12.75">
      <c r="A14" s="14" t="s">
        <v>39</v>
      </c>
      <c r="B14" s="16" t="s">
        <v>40</v>
      </c>
      <c r="C14" s="28">
        <v>198570</v>
      </c>
      <c r="D14" s="28">
        <v>199901</v>
      </c>
      <c r="E14" s="28">
        <v>254046</v>
      </c>
      <c r="F14" s="28">
        <v>255288</v>
      </c>
      <c r="G14" s="28">
        <v>334007</v>
      </c>
      <c r="H14" s="28">
        <v>357686</v>
      </c>
      <c r="I14" s="28">
        <v>420859</v>
      </c>
      <c r="J14" s="28">
        <v>441187</v>
      </c>
      <c r="K14" s="28">
        <v>489092</v>
      </c>
      <c r="L14" s="28">
        <v>500700</v>
      </c>
      <c r="M14" s="28">
        <v>615002</v>
      </c>
      <c r="N14" s="28">
        <v>676420</v>
      </c>
      <c r="O14" s="28">
        <f t="shared" si="1"/>
        <v>2311576</v>
      </c>
      <c r="P14" s="28">
        <f t="shared" si="0"/>
        <v>2431182</v>
      </c>
    </row>
    <row r="15" spans="1:16" ht="12.75">
      <c r="A15" s="14" t="s">
        <v>41</v>
      </c>
      <c r="B15" s="16" t="s">
        <v>42</v>
      </c>
      <c r="C15" s="28">
        <v>31823</v>
      </c>
      <c r="D15" s="28">
        <v>31844</v>
      </c>
      <c r="E15" s="28">
        <v>40987</v>
      </c>
      <c r="F15" s="28">
        <v>39356</v>
      </c>
      <c r="G15" s="28">
        <v>53555</v>
      </c>
      <c r="H15" s="28">
        <v>56647</v>
      </c>
      <c r="I15" s="28">
        <v>67709</v>
      </c>
      <c r="J15" s="28">
        <v>71160</v>
      </c>
      <c r="K15" s="28">
        <v>78886</v>
      </c>
      <c r="L15" s="28">
        <v>80758</v>
      </c>
      <c r="M15" s="28">
        <v>96683</v>
      </c>
      <c r="N15" s="28">
        <v>106369</v>
      </c>
      <c r="O15" s="28">
        <f t="shared" si="1"/>
        <v>369643</v>
      </c>
      <c r="P15" s="28">
        <f t="shared" si="0"/>
        <v>386134</v>
      </c>
    </row>
    <row r="16" spans="1:16" ht="12.75">
      <c r="A16" s="14" t="s">
        <v>43</v>
      </c>
      <c r="B16" s="18">
        <v>4170</v>
      </c>
      <c r="C16" s="28">
        <v>0</v>
      </c>
      <c r="D16" s="15">
        <v>500</v>
      </c>
      <c r="E16" s="28">
        <v>0</v>
      </c>
      <c r="F16" s="15">
        <v>0</v>
      </c>
      <c r="G16" s="28">
        <v>0</v>
      </c>
      <c r="H16" s="15">
        <v>0</v>
      </c>
      <c r="I16" s="28">
        <v>5000</v>
      </c>
      <c r="J16" s="15">
        <v>5000</v>
      </c>
      <c r="K16" s="28">
        <v>0</v>
      </c>
      <c r="L16" s="15">
        <v>0</v>
      </c>
      <c r="M16" s="28">
        <v>2500</v>
      </c>
      <c r="N16" s="15">
        <v>1000</v>
      </c>
      <c r="O16" s="28">
        <f t="shared" si="1"/>
        <v>7500</v>
      </c>
      <c r="P16" s="28">
        <f t="shared" si="0"/>
        <v>6500</v>
      </c>
    </row>
    <row r="17" spans="1:16" s="29" customFormat="1" ht="12.75">
      <c r="A17" s="17" t="s">
        <v>44</v>
      </c>
      <c r="B17" s="38">
        <v>4210</v>
      </c>
      <c r="C17" s="28">
        <v>21950</v>
      </c>
      <c r="D17" s="25">
        <v>29200</v>
      </c>
      <c r="E17" s="28">
        <v>27600</v>
      </c>
      <c r="F17" s="25">
        <v>23646</v>
      </c>
      <c r="G17" s="28">
        <v>31550</v>
      </c>
      <c r="H17" s="25">
        <v>42610</v>
      </c>
      <c r="I17" s="28">
        <v>69000</v>
      </c>
      <c r="J17" s="25">
        <v>73500</v>
      </c>
      <c r="K17" s="28">
        <v>63800</v>
      </c>
      <c r="L17" s="25">
        <v>87800</v>
      </c>
      <c r="M17" s="28">
        <v>170315</v>
      </c>
      <c r="N17" s="25">
        <v>101500</v>
      </c>
      <c r="O17" s="28">
        <f t="shared" si="1"/>
        <v>384215</v>
      </c>
      <c r="P17" s="34">
        <f t="shared" si="0"/>
        <v>358256</v>
      </c>
    </row>
    <row r="18" spans="1:16" ht="25.5">
      <c r="A18" s="14" t="s">
        <v>45</v>
      </c>
      <c r="B18" s="18">
        <v>4240</v>
      </c>
      <c r="C18" s="28">
        <v>500</v>
      </c>
      <c r="D18" s="15">
        <v>1000</v>
      </c>
      <c r="E18" s="28">
        <v>2980</v>
      </c>
      <c r="F18" s="15">
        <v>2500</v>
      </c>
      <c r="G18" s="28">
        <v>2500</v>
      </c>
      <c r="H18" s="15">
        <v>2600</v>
      </c>
      <c r="I18" s="28">
        <v>20000</v>
      </c>
      <c r="J18" s="15">
        <v>20000</v>
      </c>
      <c r="K18" s="28">
        <v>0</v>
      </c>
      <c r="L18" s="15">
        <v>5000</v>
      </c>
      <c r="M18" s="28">
        <v>24000</v>
      </c>
      <c r="N18" s="15">
        <v>9814</v>
      </c>
      <c r="O18" s="28">
        <f t="shared" si="1"/>
        <v>49980</v>
      </c>
      <c r="P18" s="28">
        <f t="shared" si="0"/>
        <v>40914</v>
      </c>
    </row>
    <row r="19" spans="1:16" ht="12.75">
      <c r="A19" s="14" t="s">
        <v>46</v>
      </c>
      <c r="B19" s="18">
        <v>4260</v>
      </c>
      <c r="C19" s="28">
        <v>62700</v>
      </c>
      <c r="D19" s="15">
        <v>65000</v>
      </c>
      <c r="E19" s="28">
        <v>104000</v>
      </c>
      <c r="F19" s="15">
        <v>104000</v>
      </c>
      <c r="G19" s="28">
        <v>99300</v>
      </c>
      <c r="H19" s="15">
        <v>102200</v>
      </c>
      <c r="I19" s="28">
        <v>125600</v>
      </c>
      <c r="J19" s="15">
        <v>126600</v>
      </c>
      <c r="K19" s="28">
        <v>180700</v>
      </c>
      <c r="L19" s="15">
        <v>188710</v>
      </c>
      <c r="M19" s="28">
        <v>194200</v>
      </c>
      <c r="N19" s="15">
        <v>199640</v>
      </c>
      <c r="O19" s="28">
        <f t="shared" si="1"/>
        <v>766500</v>
      </c>
      <c r="P19" s="28">
        <f t="shared" si="0"/>
        <v>786150</v>
      </c>
    </row>
    <row r="20" spans="1:16" s="29" customFormat="1" ht="12.75">
      <c r="A20" s="17" t="s">
        <v>47</v>
      </c>
      <c r="B20" s="38">
        <v>4270</v>
      </c>
      <c r="C20" s="28">
        <v>3000</v>
      </c>
      <c r="D20" s="25">
        <v>3000</v>
      </c>
      <c r="E20" s="28">
        <v>1300</v>
      </c>
      <c r="F20" s="25">
        <v>1500</v>
      </c>
      <c r="G20" s="28">
        <v>0</v>
      </c>
      <c r="H20" s="25">
        <v>0</v>
      </c>
      <c r="I20" s="28">
        <v>18000</v>
      </c>
      <c r="J20" s="25">
        <v>35000</v>
      </c>
      <c r="K20" s="28">
        <v>13900</v>
      </c>
      <c r="L20" s="25">
        <v>9200</v>
      </c>
      <c r="M20" s="28">
        <v>197100</v>
      </c>
      <c r="N20" s="25">
        <v>14200</v>
      </c>
      <c r="O20" s="28">
        <f t="shared" si="1"/>
        <v>233300</v>
      </c>
      <c r="P20" s="34">
        <f t="shared" si="0"/>
        <v>62900</v>
      </c>
    </row>
    <row r="21" spans="1:16" ht="12.75">
      <c r="A21" s="14" t="s">
        <v>48</v>
      </c>
      <c r="B21" s="18">
        <v>4280</v>
      </c>
      <c r="C21" s="28">
        <v>3000</v>
      </c>
      <c r="D21" s="15">
        <v>3000</v>
      </c>
      <c r="E21" s="28">
        <v>1800</v>
      </c>
      <c r="F21" s="15">
        <v>2000</v>
      </c>
      <c r="G21" s="28">
        <v>1200</v>
      </c>
      <c r="H21" s="15">
        <v>3000</v>
      </c>
      <c r="I21" s="28">
        <v>3000</v>
      </c>
      <c r="J21" s="15">
        <v>3000</v>
      </c>
      <c r="K21" s="28">
        <v>1900</v>
      </c>
      <c r="L21" s="15">
        <v>3340</v>
      </c>
      <c r="M21" s="28">
        <v>5500</v>
      </c>
      <c r="N21" s="15">
        <v>7000</v>
      </c>
      <c r="O21" s="28">
        <f t="shared" si="1"/>
        <v>16400</v>
      </c>
      <c r="P21" s="28">
        <f t="shared" si="0"/>
        <v>21340</v>
      </c>
    </row>
    <row r="22" spans="1:16" ht="12.75">
      <c r="A22" s="14" t="s">
        <v>49</v>
      </c>
      <c r="B22" s="18">
        <v>4300</v>
      </c>
      <c r="C22" s="28">
        <v>21139</v>
      </c>
      <c r="D22" s="15">
        <v>21400</v>
      </c>
      <c r="E22" s="28">
        <v>14100</v>
      </c>
      <c r="F22" s="15">
        <v>14000</v>
      </c>
      <c r="G22" s="28">
        <v>19820</v>
      </c>
      <c r="H22" s="15">
        <v>19230</v>
      </c>
      <c r="I22" s="28">
        <v>35500</v>
      </c>
      <c r="J22" s="15">
        <v>35500</v>
      </c>
      <c r="K22" s="28">
        <v>28240</v>
      </c>
      <c r="L22" s="15">
        <v>23860</v>
      </c>
      <c r="M22" s="28">
        <v>28800</v>
      </c>
      <c r="N22" s="15">
        <v>30346</v>
      </c>
      <c r="O22" s="28">
        <f t="shared" si="1"/>
        <v>147599</v>
      </c>
      <c r="P22" s="28">
        <f t="shared" si="0"/>
        <v>144336</v>
      </c>
    </row>
    <row r="23" spans="1:16" ht="23.25" customHeight="1">
      <c r="A23" s="14" t="s">
        <v>50</v>
      </c>
      <c r="B23" s="18">
        <v>4350</v>
      </c>
      <c r="C23" s="28">
        <v>360</v>
      </c>
      <c r="D23" s="15">
        <v>450</v>
      </c>
      <c r="E23" s="28">
        <v>358</v>
      </c>
      <c r="F23" s="15">
        <v>355</v>
      </c>
      <c r="G23" s="28">
        <v>1080</v>
      </c>
      <c r="H23" s="15">
        <v>1400</v>
      </c>
      <c r="I23" s="28">
        <v>1500</v>
      </c>
      <c r="J23" s="15">
        <v>1500</v>
      </c>
      <c r="K23" s="28">
        <v>1100</v>
      </c>
      <c r="L23" s="15">
        <v>1200</v>
      </c>
      <c r="M23" s="28">
        <v>500</v>
      </c>
      <c r="N23" s="15">
        <v>500</v>
      </c>
      <c r="O23" s="28">
        <f t="shared" si="1"/>
        <v>4898</v>
      </c>
      <c r="P23" s="28">
        <f t="shared" si="0"/>
        <v>5405</v>
      </c>
    </row>
    <row r="24" spans="1:16" ht="31.5">
      <c r="A24" s="54" t="s">
        <v>94</v>
      </c>
      <c r="B24" s="18">
        <v>4370</v>
      </c>
      <c r="C24" s="28">
        <v>4000</v>
      </c>
      <c r="D24" s="15">
        <v>4000</v>
      </c>
      <c r="E24" s="28">
        <v>3100</v>
      </c>
      <c r="F24" s="15">
        <v>3700</v>
      </c>
      <c r="G24" s="28">
        <v>5400</v>
      </c>
      <c r="H24" s="15">
        <v>5560</v>
      </c>
      <c r="I24" s="28">
        <v>5000</v>
      </c>
      <c r="J24" s="15">
        <v>4000</v>
      </c>
      <c r="K24" s="28">
        <v>5400</v>
      </c>
      <c r="L24" s="15">
        <v>4500</v>
      </c>
      <c r="M24" s="28">
        <v>4300</v>
      </c>
      <c r="N24" s="15">
        <v>4300</v>
      </c>
      <c r="O24" s="28">
        <f t="shared" si="1"/>
        <v>27200</v>
      </c>
      <c r="P24" s="28">
        <f t="shared" si="0"/>
        <v>26060</v>
      </c>
    </row>
    <row r="25" spans="1:16" ht="12.75">
      <c r="A25" s="14" t="s">
        <v>51</v>
      </c>
      <c r="B25" s="18">
        <v>4410</v>
      </c>
      <c r="C25" s="28">
        <v>500</v>
      </c>
      <c r="D25" s="15">
        <v>800</v>
      </c>
      <c r="E25" s="28">
        <v>300</v>
      </c>
      <c r="F25" s="15">
        <v>400</v>
      </c>
      <c r="G25" s="28">
        <v>1500</v>
      </c>
      <c r="H25" s="15">
        <v>1550</v>
      </c>
      <c r="I25" s="28">
        <v>500</v>
      </c>
      <c r="J25" s="15">
        <v>500</v>
      </c>
      <c r="K25" s="28">
        <v>500</v>
      </c>
      <c r="L25" s="15">
        <v>1000</v>
      </c>
      <c r="M25" s="28">
        <v>1000</v>
      </c>
      <c r="N25" s="15">
        <v>1000</v>
      </c>
      <c r="O25" s="28">
        <f t="shared" si="1"/>
        <v>4300</v>
      </c>
      <c r="P25" s="28">
        <f aca="true" t="shared" si="2" ref="P25:P31">SUM(D25+F25+H25+J25+L25+N25)</f>
        <v>5250</v>
      </c>
    </row>
    <row r="26" spans="1:16" ht="12.75">
      <c r="A26" s="14" t="s">
        <v>52</v>
      </c>
      <c r="B26" s="18">
        <v>4440</v>
      </c>
      <c r="C26" s="28">
        <v>78896</v>
      </c>
      <c r="D26" s="15">
        <v>76214</v>
      </c>
      <c r="E26" s="28">
        <v>100301</v>
      </c>
      <c r="F26" s="15">
        <v>98555</v>
      </c>
      <c r="G26" s="28">
        <v>122760</v>
      </c>
      <c r="H26" s="15">
        <v>129164</v>
      </c>
      <c r="I26" s="28">
        <v>152163</v>
      </c>
      <c r="J26" s="15">
        <v>166750</v>
      </c>
      <c r="K26" s="28">
        <v>173169</v>
      </c>
      <c r="L26" s="15">
        <v>182191</v>
      </c>
      <c r="M26" s="28">
        <v>231922</v>
      </c>
      <c r="N26" s="15">
        <v>243940</v>
      </c>
      <c r="O26" s="28">
        <f t="shared" si="1"/>
        <v>859211</v>
      </c>
      <c r="P26" s="28">
        <f t="shared" si="2"/>
        <v>896814</v>
      </c>
    </row>
    <row r="27" spans="1:16" ht="12.75" hidden="1">
      <c r="A27" s="14" t="s">
        <v>70</v>
      </c>
      <c r="B27" s="18">
        <v>4530</v>
      </c>
      <c r="C27" s="28">
        <v>0</v>
      </c>
      <c r="D27" s="15"/>
      <c r="E27" s="28">
        <v>0</v>
      </c>
      <c r="F27" s="15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f t="shared" si="1"/>
        <v>0</v>
      </c>
      <c r="P27" s="28">
        <f t="shared" si="2"/>
        <v>0</v>
      </c>
    </row>
    <row r="28" spans="1:16" ht="25.5" hidden="1">
      <c r="A28" s="14" t="s">
        <v>82</v>
      </c>
      <c r="B28" s="18">
        <v>4610</v>
      </c>
      <c r="C28" s="28">
        <v>0</v>
      </c>
      <c r="D28" s="15"/>
      <c r="E28" s="28">
        <v>0</v>
      </c>
      <c r="F28" s="15"/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f t="shared" si="1"/>
        <v>0</v>
      </c>
      <c r="P28" s="28">
        <f t="shared" si="2"/>
        <v>0</v>
      </c>
    </row>
    <row r="29" spans="1:16" ht="25.5">
      <c r="A29" s="14" t="s">
        <v>53</v>
      </c>
      <c r="B29" s="18">
        <v>4700</v>
      </c>
      <c r="C29" s="28">
        <v>490</v>
      </c>
      <c r="D29" s="15">
        <v>1500</v>
      </c>
      <c r="E29" s="28">
        <v>1700</v>
      </c>
      <c r="F29" s="15">
        <v>2000</v>
      </c>
      <c r="G29" s="28">
        <v>1500</v>
      </c>
      <c r="H29" s="15">
        <v>1550</v>
      </c>
      <c r="I29" s="28">
        <v>2500</v>
      </c>
      <c r="J29" s="15">
        <v>1600</v>
      </c>
      <c r="K29" s="28">
        <v>1000</v>
      </c>
      <c r="L29" s="15">
        <v>4100</v>
      </c>
      <c r="M29" s="28">
        <v>2500</v>
      </c>
      <c r="N29" s="15">
        <v>2500</v>
      </c>
      <c r="O29" s="28">
        <f t="shared" si="1"/>
        <v>9690</v>
      </c>
      <c r="P29" s="28">
        <f t="shared" si="2"/>
        <v>13250</v>
      </c>
    </row>
    <row r="30" spans="1:16" ht="20.25" customHeight="1">
      <c r="A30" s="14" t="s">
        <v>75</v>
      </c>
      <c r="B30" s="18">
        <v>6050</v>
      </c>
      <c r="C30" s="28">
        <v>0</v>
      </c>
      <c r="D30" s="15">
        <v>0</v>
      </c>
      <c r="E30" s="28">
        <v>46477</v>
      </c>
      <c r="F30" s="15">
        <v>0</v>
      </c>
      <c r="G30" s="28">
        <v>0</v>
      </c>
      <c r="H30" s="15"/>
      <c r="I30" s="28">
        <v>0</v>
      </c>
      <c r="J30" s="15">
        <v>0</v>
      </c>
      <c r="K30" s="28">
        <v>0</v>
      </c>
      <c r="L30" s="15">
        <v>0</v>
      </c>
      <c r="M30" s="28">
        <v>0</v>
      </c>
      <c r="N30" s="15">
        <v>0</v>
      </c>
      <c r="O30" s="28">
        <f t="shared" si="1"/>
        <v>46477</v>
      </c>
      <c r="P30" s="28">
        <f t="shared" si="2"/>
        <v>0</v>
      </c>
    </row>
    <row r="31" spans="1:16" ht="25.5" customHeight="1">
      <c r="A31" s="14" t="s">
        <v>76</v>
      </c>
      <c r="B31" s="18">
        <v>6060</v>
      </c>
      <c r="C31" s="28">
        <v>0</v>
      </c>
      <c r="D31" s="15">
        <v>0</v>
      </c>
      <c r="E31" s="28">
        <v>0</v>
      </c>
      <c r="F31" s="15">
        <v>0</v>
      </c>
      <c r="G31" s="28">
        <v>0</v>
      </c>
      <c r="H31" s="15"/>
      <c r="I31" s="28">
        <v>0</v>
      </c>
      <c r="J31" s="15">
        <v>0</v>
      </c>
      <c r="K31" s="28">
        <v>17000</v>
      </c>
      <c r="L31" s="15">
        <v>0</v>
      </c>
      <c r="M31" s="28">
        <v>0</v>
      </c>
      <c r="N31" s="15">
        <v>0</v>
      </c>
      <c r="O31" s="28">
        <f t="shared" si="1"/>
        <v>17000</v>
      </c>
      <c r="P31" s="28">
        <f t="shared" si="2"/>
        <v>0</v>
      </c>
    </row>
    <row r="32" spans="1:18" s="29" customFormat="1" ht="18.75" customHeight="1">
      <c r="A32" s="84" t="s">
        <v>68</v>
      </c>
      <c r="B32" s="85"/>
      <c r="C32" s="55">
        <f>SUM(C11:C31)</f>
        <v>1773818</v>
      </c>
      <c r="D32" s="55">
        <f aca="true" t="shared" si="3" ref="D32:P32">SUM(D11:D31)</f>
        <v>1738586</v>
      </c>
      <c r="E32" s="55">
        <f t="shared" si="3"/>
        <v>2305421</v>
      </c>
      <c r="F32" s="55">
        <f t="shared" si="3"/>
        <v>2249280</v>
      </c>
      <c r="G32" s="55">
        <f t="shared" si="3"/>
        <v>2895886</v>
      </c>
      <c r="H32" s="55">
        <f t="shared" si="3"/>
        <v>3071252</v>
      </c>
      <c r="I32" s="55">
        <f t="shared" si="3"/>
        <v>3773577</v>
      </c>
      <c r="J32" s="55">
        <f t="shared" si="3"/>
        <v>3933271</v>
      </c>
      <c r="K32" s="55">
        <f t="shared" si="3"/>
        <v>4359105</v>
      </c>
      <c r="L32" s="55">
        <f t="shared" si="3"/>
        <v>4437670</v>
      </c>
      <c r="M32" s="55">
        <f t="shared" si="3"/>
        <v>5614429</v>
      </c>
      <c r="N32" s="55">
        <f t="shared" si="3"/>
        <v>5798639</v>
      </c>
      <c r="O32" s="55">
        <f t="shared" si="3"/>
        <v>20722236</v>
      </c>
      <c r="P32" s="55">
        <f t="shared" si="3"/>
        <v>21228698</v>
      </c>
      <c r="R32" s="51"/>
    </row>
    <row r="33" spans="1:18" ht="12.75">
      <c r="A33" s="39"/>
      <c r="B33" s="12"/>
      <c r="C33" s="13"/>
      <c r="D33" s="13"/>
      <c r="E33" s="13"/>
      <c r="F33" s="13"/>
      <c r="G33" s="13"/>
      <c r="H33" s="13"/>
      <c r="I33" s="13"/>
      <c r="J33" s="13"/>
      <c r="K33" s="51"/>
      <c r="L33" s="51"/>
      <c r="M33" s="13"/>
      <c r="N33" s="13"/>
      <c r="O33" s="13"/>
      <c r="P33" s="13"/>
      <c r="R33" s="13"/>
    </row>
    <row r="34" spans="2:18" ht="12.7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9"/>
      <c r="R34" s="13"/>
    </row>
    <row r="35" spans="1:15" ht="12.75">
      <c r="A35" s="39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</sheetData>
  <mergeCells count="16">
    <mergeCell ref="A6:P6"/>
    <mergeCell ref="A7:P7"/>
    <mergeCell ref="N1:P1"/>
    <mergeCell ref="N2:P2"/>
    <mergeCell ref="N3:P3"/>
    <mergeCell ref="N4:P4"/>
    <mergeCell ref="A32:B32"/>
    <mergeCell ref="K9:L9"/>
    <mergeCell ref="M9:N9"/>
    <mergeCell ref="O9:P9"/>
    <mergeCell ref="A9:A10"/>
    <mergeCell ref="B9:B10"/>
    <mergeCell ref="C9:D9"/>
    <mergeCell ref="E9:F9"/>
    <mergeCell ref="G9:H9"/>
    <mergeCell ref="I9:J9"/>
  </mergeCells>
  <printOptions horizontalCentered="1"/>
  <pageMargins left="0.1968503937007874" right="0.1968503937007874" top="0.5905511811023623" bottom="0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3">
      <selection activeCell="F41" sqref="F41"/>
    </sheetView>
  </sheetViews>
  <sheetFormatPr defaultColWidth="9.00390625" defaultRowHeight="12.75"/>
  <cols>
    <col min="3" max="3" width="46.00390625" style="0" customWidth="1"/>
    <col min="5" max="5" width="12.25390625" style="0" customWidth="1"/>
    <col min="6" max="6" width="9.875" style="0" customWidth="1"/>
  </cols>
  <sheetData>
    <row r="1" spans="9:11" ht="12.75" customHeight="1">
      <c r="I1" s="92" t="s">
        <v>129</v>
      </c>
      <c r="J1" s="92"/>
      <c r="K1" s="92"/>
    </row>
    <row r="2" spans="9:11" ht="12.75" customHeight="1">
      <c r="I2" s="92" t="s">
        <v>137</v>
      </c>
      <c r="J2" s="92"/>
      <c r="K2" s="92"/>
    </row>
    <row r="3" spans="9:11" ht="12.75" customHeight="1">
      <c r="I3" s="92" t="s">
        <v>8</v>
      </c>
      <c r="J3" s="92"/>
      <c r="K3" s="92"/>
    </row>
    <row r="4" spans="9:11" ht="12.75" customHeight="1">
      <c r="I4" s="92" t="s">
        <v>120</v>
      </c>
      <c r="J4" s="92"/>
      <c r="K4" s="92"/>
    </row>
    <row r="6" spans="1:12" ht="15.75" customHeight="1">
      <c r="A6" s="90" t="s">
        <v>64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3"/>
    </row>
    <row r="7" spans="1:12" ht="15.75" customHeight="1">
      <c r="A7" s="91" t="s">
        <v>105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6"/>
    </row>
    <row r="8" spans="1:12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6" ht="15.75">
      <c r="C10" s="88" t="s">
        <v>0</v>
      </c>
      <c r="D10" s="88" t="s">
        <v>7</v>
      </c>
      <c r="E10" s="86" t="s">
        <v>25</v>
      </c>
      <c r="F10" s="87"/>
    </row>
    <row r="11" spans="3:6" ht="33.75">
      <c r="C11" s="89"/>
      <c r="D11" s="89"/>
      <c r="E11" s="4" t="s">
        <v>111</v>
      </c>
      <c r="F11" s="4" t="s">
        <v>97</v>
      </c>
    </row>
    <row r="12" spans="3:6" ht="12.75">
      <c r="C12" s="14" t="s">
        <v>33</v>
      </c>
      <c r="D12" s="16" t="s">
        <v>34</v>
      </c>
      <c r="E12" s="5">
        <v>0</v>
      </c>
      <c r="F12" s="5">
        <v>600</v>
      </c>
    </row>
    <row r="13" spans="3:6" ht="12.75">
      <c r="C13" s="14" t="s">
        <v>35</v>
      </c>
      <c r="D13" s="16" t="s">
        <v>36</v>
      </c>
      <c r="E13" s="5">
        <v>986363</v>
      </c>
      <c r="F13" s="5">
        <v>934112</v>
      </c>
    </row>
    <row r="14" spans="3:6" ht="12.75">
      <c r="C14" s="14" t="s">
        <v>37</v>
      </c>
      <c r="D14" s="16" t="s">
        <v>38</v>
      </c>
      <c r="E14" s="5">
        <v>93560</v>
      </c>
      <c r="F14" s="5">
        <v>85123</v>
      </c>
    </row>
    <row r="15" spans="3:6" ht="12.75">
      <c r="C15" s="14" t="s">
        <v>39</v>
      </c>
      <c r="D15" s="16" t="s">
        <v>40</v>
      </c>
      <c r="E15" s="5">
        <v>174074</v>
      </c>
      <c r="F15" s="5">
        <v>163598</v>
      </c>
    </row>
    <row r="16" spans="3:6" ht="12.75">
      <c r="C16" s="14" t="s">
        <v>41</v>
      </c>
      <c r="D16" s="16" t="s">
        <v>42</v>
      </c>
      <c r="E16" s="5">
        <v>28076</v>
      </c>
      <c r="F16" s="5">
        <v>26387</v>
      </c>
    </row>
    <row r="17" spans="3:6" ht="12.75">
      <c r="C17" s="14" t="s">
        <v>43</v>
      </c>
      <c r="D17" s="18">
        <v>4170</v>
      </c>
      <c r="E17" s="11">
        <v>130000</v>
      </c>
      <c r="F17" s="11">
        <v>130000</v>
      </c>
    </row>
    <row r="18" spans="3:6" ht="12.75">
      <c r="C18" s="17" t="s">
        <v>44</v>
      </c>
      <c r="D18" s="18">
        <v>4210</v>
      </c>
      <c r="E18" s="11">
        <v>63800</v>
      </c>
      <c r="F18" s="11">
        <v>50647</v>
      </c>
    </row>
    <row r="19" spans="3:6" ht="12.75">
      <c r="C19" s="14" t="s">
        <v>45</v>
      </c>
      <c r="D19" s="18">
        <v>4240</v>
      </c>
      <c r="E19" s="11">
        <v>7345</v>
      </c>
      <c r="F19" s="11">
        <v>7345</v>
      </c>
    </row>
    <row r="20" spans="3:6" ht="12.75">
      <c r="C20" s="14" t="s">
        <v>46</v>
      </c>
      <c r="D20" s="18">
        <v>4260</v>
      </c>
      <c r="E20" s="11">
        <v>170414</v>
      </c>
      <c r="F20" s="11">
        <v>150185</v>
      </c>
    </row>
    <row r="21" spans="3:6" ht="12.75">
      <c r="C21" s="14" t="s">
        <v>47</v>
      </c>
      <c r="D21" s="18">
        <v>4270</v>
      </c>
      <c r="E21" s="11">
        <v>4000</v>
      </c>
      <c r="F21" s="11">
        <v>3630</v>
      </c>
    </row>
    <row r="22" spans="3:6" ht="12.75">
      <c r="C22" s="14" t="s">
        <v>48</v>
      </c>
      <c r="D22" s="18">
        <v>4280</v>
      </c>
      <c r="E22" s="11">
        <v>2320</v>
      </c>
      <c r="F22" s="11">
        <v>2320</v>
      </c>
    </row>
    <row r="23" spans="3:6" ht="12.75">
      <c r="C23" s="14" t="s">
        <v>49</v>
      </c>
      <c r="D23" s="18">
        <v>4300</v>
      </c>
      <c r="E23" s="11">
        <v>25480</v>
      </c>
      <c r="F23" s="11">
        <v>25480</v>
      </c>
    </row>
    <row r="24" spans="3:6" ht="12.75">
      <c r="C24" s="14" t="s">
        <v>50</v>
      </c>
      <c r="D24" s="18">
        <v>4350</v>
      </c>
      <c r="E24" s="11">
        <v>1450</v>
      </c>
      <c r="F24" s="11">
        <v>1450</v>
      </c>
    </row>
    <row r="25" spans="3:6" ht="38.25">
      <c r="C25" s="14" t="s">
        <v>118</v>
      </c>
      <c r="D25" s="18">
        <v>4370</v>
      </c>
      <c r="E25" s="11">
        <v>6900</v>
      </c>
      <c r="F25" s="11">
        <v>4900</v>
      </c>
    </row>
    <row r="26" spans="3:6" ht="12.75">
      <c r="C26" s="14" t="s">
        <v>51</v>
      </c>
      <c r="D26" s="18">
        <v>4410</v>
      </c>
      <c r="E26" s="11">
        <v>300</v>
      </c>
      <c r="F26" s="11">
        <v>300</v>
      </c>
    </row>
    <row r="27" spans="3:6" ht="12.75">
      <c r="C27" s="14" t="s">
        <v>52</v>
      </c>
      <c r="D27" s="18">
        <v>4440</v>
      </c>
      <c r="E27" s="11">
        <v>60957</v>
      </c>
      <c r="F27" s="11">
        <v>58897</v>
      </c>
    </row>
    <row r="28" spans="3:6" ht="25.5" customHeight="1">
      <c r="C28" s="83" t="s">
        <v>68</v>
      </c>
      <c r="D28" s="110"/>
      <c r="E28" s="79">
        <f>SUM(E12:E27)</f>
        <v>1755039</v>
      </c>
      <c r="F28" s="56">
        <f>SUM(F12:F27)</f>
        <v>1644974</v>
      </c>
    </row>
  </sheetData>
  <mergeCells count="10">
    <mergeCell ref="C10:C11"/>
    <mergeCell ref="D10:D11"/>
    <mergeCell ref="E10:F10"/>
    <mergeCell ref="C28:D28"/>
    <mergeCell ref="A6:K6"/>
    <mergeCell ref="A7:K7"/>
    <mergeCell ref="I1:K1"/>
    <mergeCell ref="I2:K2"/>
    <mergeCell ref="I3:K3"/>
    <mergeCell ref="I4:K4"/>
  </mergeCells>
  <printOptions/>
  <pageMargins left="0.1968503937007874" right="0.1968503937007874" top="0.5905511811023623" bottom="0.984251968503937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6">
      <selection activeCell="F30" sqref="F30:F31"/>
    </sheetView>
  </sheetViews>
  <sheetFormatPr defaultColWidth="9.00390625" defaultRowHeight="12.75"/>
  <cols>
    <col min="3" max="3" width="38.75390625" style="0" customWidth="1"/>
    <col min="5" max="5" width="12.00390625" style="0" customWidth="1"/>
  </cols>
  <sheetData>
    <row r="1" spans="1:12" ht="12.75" customHeight="1">
      <c r="A1" s="29"/>
      <c r="B1" s="29"/>
      <c r="C1" s="29"/>
      <c r="D1" s="29"/>
      <c r="E1" s="29"/>
      <c r="F1" s="29"/>
      <c r="G1" s="29"/>
      <c r="H1" s="29"/>
      <c r="I1" s="92" t="s">
        <v>130</v>
      </c>
      <c r="J1" s="92"/>
      <c r="K1" s="92"/>
      <c r="L1" s="29"/>
    </row>
    <row r="2" spans="1:12" ht="12.75" customHeight="1">
      <c r="A2" s="29"/>
      <c r="B2" s="29"/>
      <c r="C2" s="29"/>
      <c r="D2" s="29"/>
      <c r="E2" s="29"/>
      <c r="F2" s="29"/>
      <c r="G2" s="29"/>
      <c r="H2" s="29"/>
      <c r="I2" s="92" t="s">
        <v>137</v>
      </c>
      <c r="J2" s="92"/>
      <c r="K2" s="92"/>
      <c r="L2" s="29"/>
    </row>
    <row r="3" spans="1:12" ht="12.75" customHeight="1">
      <c r="A3" s="29"/>
      <c r="B3" s="29"/>
      <c r="C3" s="29"/>
      <c r="D3" s="29"/>
      <c r="E3" s="29"/>
      <c r="F3" s="29"/>
      <c r="G3" s="29"/>
      <c r="H3" s="29"/>
      <c r="I3" s="92" t="s">
        <v>8</v>
      </c>
      <c r="J3" s="92"/>
      <c r="K3" s="92"/>
      <c r="L3" s="29"/>
    </row>
    <row r="4" spans="1:12" ht="12.75" customHeight="1">
      <c r="A4" s="29"/>
      <c r="B4" s="29"/>
      <c r="C4" s="29"/>
      <c r="D4" s="29"/>
      <c r="E4" s="29"/>
      <c r="F4" s="29"/>
      <c r="G4" s="29"/>
      <c r="H4" s="29"/>
      <c r="I4" s="92" t="s">
        <v>120</v>
      </c>
      <c r="J4" s="92"/>
      <c r="K4" s="92"/>
      <c r="L4" s="29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.75">
      <c r="A6" s="99" t="s">
        <v>91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5.75">
      <c r="A7" s="100" t="s">
        <v>104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29"/>
    </row>
    <row r="9" spans="1:12" ht="15.75">
      <c r="A9" s="29"/>
      <c r="B9" s="29"/>
      <c r="C9" s="37"/>
      <c r="D9" s="37"/>
      <c r="E9" s="37"/>
      <c r="F9" s="37"/>
      <c r="G9" s="37"/>
      <c r="H9" s="37"/>
      <c r="I9" s="37"/>
      <c r="J9" s="37"/>
      <c r="K9" s="37"/>
      <c r="L9" s="29"/>
    </row>
    <row r="10" spans="1:12" ht="15.75">
      <c r="A10" s="29"/>
      <c r="B10" s="29"/>
      <c r="C10" s="111" t="s">
        <v>0</v>
      </c>
      <c r="D10" s="111" t="s">
        <v>7</v>
      </c>
      <c r="E10" s="101" t="s">
        <v>92</v>
      </c>
      <c r="F10" s="102"/>
      <c r="G10" s="29"/>
      <c r="H10" s="29"/>
      <c r="I10" s="29"/>
      <c r="J10" s="29"/>
      <c r="K10" s="29"/>
      <c r="L10" s="29"/>
    </row>
    <row r="11" spans="1:12" ht="33.75">
      <c r="A11" s="29"/>
      <c r="B11" s="29"/>
      <c r="C11" s="112"/>
      <c r="D11" s="112"/>
      <c r="E11" s="59" t="s">
        <v>111</v>
      </c>
      <c r="F11" s="59" t="s">
        <v>112</v>
      </c>
      <c r="G11" s="29"/>
      <c r="H11" s="29"/>
      <c r="I11" s="29"/>
      <c r="J11" s="29"/>
      <c r="K11" s="29"/>
      <c r="L11" s="29"/>
    </row>
    <row r="12" spans="1:12" ht="12.75">
      <c r="A12" s="29"/>
      <c r="B12" s="29"/>
      <c r="C12" s="17" t="s">
        <v>33</v>
      </c>
      <c r="D12" s="60" t="s">
        <v>34</v>
      </c>
      <c r="E12" s="24">
        <v>750</v>
      </c>
      <c r="F12" s="24">
        <v>500</v>
      </c>
      <c r="G12" s="29"/>
      <c r="H12" s="29"/>
      <c r="I12" s="29"/>
      <c r="J12" s="29"/>
      <c r="K12" s="29"/>
      <c r="L12" s="29"/>
    </row>
    <row r="13" spans="1:12" ht="12.75">
      <c r="A13" s="29"/>
      <c r="B13" s="29"/>
      <c r="C13" s="17" t="s">
        <v>35</v>
      </c>
      <c r="D13" s="60" t="s">
        <v>36</v>
      </c>
      <c r="E13" s="24">
        <v>293907</v>
      </c>
      <c r="F13" s="24">
        <v>302386</v>
      </c>
      <c r="G13" s="29"/>
      <c r="H13" s="29"/>
      <c r="I13" s="29"/>
      <c r="J13" s="29"/>
      <c r="K13" s="29"/>
      <c r="L13" s="29"/>
    </row>
    <row r="14" spans="1:12" ht="12.75">
      <c r="A14" s="29"/>
      <c r="B14" s="29"/>
      <c r="C14" s="17" t="s">
        <v>37</v>
      </c>
      <c r="D14" s="60" t="s">
        <v>38</v>
      </c>
      <c r="E14" s="24">
        <v>17838</v>
      </c>
      <c r="F14" s="24">
        <v>25703</v>
      </c>
      <c r="G14" s="29"/>
      <c r="H14" s="29"/>
      <c r="I14" s="29"/>
      <c r="J14" s="29"/>
      <c r="K14" s="29"/>
      <c r="L14" s="29"/>
    </row>
    <row r="15" spans="1:12" ht="12.75">
      <c r="A15" s="29"/>
      <c r="B15" s="29"/>
      <c r="C15" s="17" t="s">
        <v>39</v>
      </c>
      <c r="D15" s="60" t="s">
        <v>40</v>
      </c>
      <c r="E15" s="24">
        <v>49661</v>
      </c>
      <c r="F15" s="24">
        <v>52265</v>
      </c>
      <c r="G15" s="29"/>
      <c r="H15" s="29"/>
      <c r="I15" s="29"/>
      <c r="J15" s="29"/>
      <c r="K15" s="29"/>
      <c r="L15" s="29"/>
    </row>
    <row r="16" spans="1:12" ht="12.75">
      <c r="A16" s="29"/>
      <c r="B16" s="29"/>
      <c r="C16" s="17" t="s">
        <v>41</v>
      </c>
      <c r="D16" s="60" t="s">
        <v>42</v>
      </c>
      <c r="E16" s="24">
        <v>7638</v>
      </c>
      <c r="F16" s="24">
        <v>8038</v>
      </c>
      <c r="G16" s="29"/>
      <c r="H16" s="29"/>
      <c r="I16" s="29"/>
      <c r="J16" s="29"/>
      <c r="K16" s="29"/>
      <c r="L16" s="29"/>
    </row>
    <row r="17" spans="1:12" ht="12.75">
      <c r="A17" s="29"/>
      <c r="B17" s="29"/>
      <c r="C17" s="17" t="s">
        <v>43</v>
      </c>
      <c r="D17" s="38">
        <v>4170</v>
      </c>
      <c r="E17" s="26">
        <v>68684</v>
      </c>
      <c r="F17" s="26">
        <v>68000</v>
      </c>
      <c r="G17" s="29"/>
      <c r="H17" s="29"/>
      <c r="I17" s="29"/>
      <c r="J17" s="29"/>
      <c r="K17" s="29"/>
      <c r="L17" s="29"/>
    </row>
    <row r="18" spans="1:12" ht="12.75">
      <c r="A18" s="29"/>
      <c r="B18" s="29"/>
      <c r="C18" s="17" t="s">
        <v>44</v>
      </c>
      <c r="D18" s="38">
        <v>4210</v>
      </c>
      <c r="E18" s="26">
        <v>38200</v>
      </c>
      <c r="F18" s="26">
        <v>35000</v>
      </c>
      <c r="G18" s="29"/>
      <c r="H18" s="29"/>
      <c r="I18" s="29"/>
      <c r="J18" s="29"/>
      <c r="K18" s="29"/>
      <c r="L18" s="29"/>
    </row>
    <row r="19" spans="1:12" ht="25.5">
      <c r="A19" s="29"/>
      <c r="B19" s="29"/>
      <c r="C19" s="17" t="s">
        <v>45</v>
      </c>
      <c r="D19" s="38">
        <v>4240</v>
      </c>
      <c r="E19" s="26">
        <v>24600</v>
      </c>
      <c r="F19" s="26">
        <v>15000</v>
      </c>
      <c r="G19" s="29"/>
      <c r="H19" s="29"/>
      <c r="I19" s="29"/>
      <c r="J19" s="29"/>
      <c r="K19" s="29"/>
      <c r="L19" s="29"/>
    </row>
    <row r="20" spans="1:12" ht="12.75">
      <c r="A20" s="29"/>
      <c r="B20" s="29"/>
      <c r="C20" s="17" t="s">
        <v>47</v>
      </c>
      <c r="D20" s="38">
        <v>4270</v>
      </c>
      <c r="E20" s="26">
        <v>2000</v>
      </c>
      <c r="F20" s="26"/>
      <c r="G20" s="29"/>
      <c r="H20" s="29"/>
      <c r="I20" s="29"/>
      <c r="J20" s="29"/>
      <c r="K20" s="29"/>
      <c r="L20" s="29"/>
    </row>
    <row r="21" spans="1:12" ht="12.75">
      <c r="A21" s="29"/>
      <c r="B21" s="29"/>
      <c r="C21" s="17" t="s">
        <v>48</v>
      </c>
      <c r="D21" s="38">
        <v>4280</v>
      </c>
      <c r="E21" s="26">
        <v>500</v>
      </c>
      <c r="F21" s="26">
        <v>500</v>
      </c>
      <c r="G21" s="29"/>
      <c r="H21" s="29"/>
      <c r="I21" s="29"/>
      <c r="J21" s="29"/>
      <c r="K21" s="29"/>
      <c r="L21" s="29"/>
    </row>
    <row r="22" spans="1:12" ht="12.75">
      <c r="A22" s="29"/>
      <c r="B22" s="29"/>
      <c r="C22" s="17" t="s">
        <v>49</v>
      </c>
      <c r="D22" s="38">
        <v>4300</v>
      </c>
      <c r="E22" s="26">
        <v>45000</v>
      </c>
      <c r="F22" s="26">
        <v>50000</v>
      </c>
      <c r="G22" s="29"/>
      <c r="H22" s="29"/>
      <c r="I22" s="29"/>
      <c r="J22" s="29"/>
      <c r="K22" s="29"/>
      <c r="L22" s="29"/>
    </row>
    <row r="23" spans="1:12" ht="12.75">
      <c r="A23" s="29"/>
      <c r="B23" s="29"/>
      <c r="C23" s="17" t="s">
        <v>50</v>
      </c>
      <c r="D23" s="38">
        <v>4350</v>
      </c>
      <c r="E23" s="26">
        <v>2400</v>
      </c>
      <c r="F23" s="26">
        <v>4000</v>
      </c>
      <c r="G23" s="29"/>
      <c r="H23" s="29"/>
      <c r="I23" s="29"/>
      <c r="J23" s="29"/>
      <c r="K23" s="29"/>
      <c r="L23" s="29"/>
    </row>
    <row r="24" spans="1:12" ht="38.25">
      <c r="A24" s="29"/>
      <c r="B24" s="29"/>
      <c r="C24" s="17" t="s">
        <v>93</v>
      </c>
      <c r="D24" s="38">
        <v>4360</v>
      </c>
      <c r="E24" s="26">
        <v>2000</v>
      </c>
      <c r="F24" s="26"/>
      <c r="G24" s="29"/>
      <c r="H24" s="29"/>
      <c r="I24" s="29"/>
      <c r="J24" s="29"/>
      <c r="K24" s="29"/>
      <c r="L24" s="29"/>
    </row>
    <row r="25" spans="1:12" ht="38.25">
      <c r="A25" s="29"/>
      <c r="B25" s="29"/>
      <c r="C25" s="17" t="s">
        <v>94</v>
      </c>
      <c r="D25" s="38">
        <v>4370</v>
      </c>
      <c r="E25" s="26">
        <v>2500</v>
      </c>
      <c r="F25" s="26">
        <v>3000</v>
      </c>
      <c r="G25" s="29"/>
      <c r="H25" s="29"/>
      <c r="I25" s="29"/>
      <c r="J25" s="29"/>
      <c r="K25" s="29"/>
      <c r="L25" s="29"/>
    </row>
    <row r="26" spans="1:12" ht="12.75">
      <c r="A26" s="29"/>
      <c r="B26" s="29"/>
      <c r="C26" s="17" t="s">
        <v>51</v>
      </c>
      <c r="D26" s="38">
        <v>4410</v>
      </c>
      <c r="E26" s="26">
        <v>3500</v>
      </c>
      <c r="F26" s="26">
        <v>3500</v>
      </c>
      <c r="G26" s="29"/>
      <c r="H26" s="29"/>
      <c r="I26" s="29"/>
      <c r="J26" s="29"/>
      <c r="K26" s="29"/>
      <c r="L26" s="29"/>
    </row>
    <row r="27" spans="1:12" ht="12.75">
      <c r="A27" s="29"/>
      <c r="B27" s="29"/>
      <c r="C27" s="17" t="s">
        <v>54</v>
      </c>
      <c r="D27" s="38">
        <v>4430</v>
      </c>
      <c r="E27" s="26">
        <v>400</v>
      </c>
      <c r="F27" s="26">
        <v>200</v>
      </c>
      <c r="G27" s="29"/>
      <c r="H27" s="29"/>
      <c r="I27" s="29"/>
      <c r="J27" s="29"/>
      <c r="K27" s="29"/>
      <c r="L27" s="29"/>
    </row>
    <row r="28" spans="1:12" ht="12.75">
      <c r="A28" s="29"/>
      <c r="B28" s="29"/>
      <c r="C28" s="17" t="s">
        <v>52</v>
      </c>
      <c r="D28" s="38">
        <v>4440</v>
      </c>
      <c r="E28" s="26">
        <v>13500</v>
      </c>
      <c r="F28" s="26">
        <v>14036</v>
      </c>
      <c r="G28" s="29"/>
      <c r="H28" s="29"/>
      <c r="I28" s="29"/>
      <c r="J28" s="29"/>
      <c r="K28" s="29"/>
      <c r="L28" s="29"/>
    </row>
    <row r="29" spans="1:12" ht="25.5">
      <c r="A29" s="29"/>
      <c r="B29" s="29"/>
      <c r="C29" s="17" t="s">
        <v>53</v>
      </c>
      <c r="D29" s="38">
        <v>4700</v>
      </c>
      <c r="E29" s="26">
        <v>15000</v>
      </c>
      <c r="F29" s="26">
        <v>15000</v>
      </c>
      <c r="G29" s="29"/>
      <c r="H29" s="29"/>
      <c r="I29" s="29"/>
      <c r="J29" s="29"/>
      <c r="K29" s="29"/>
      <c r="L29" s="29"/>
    </row>
    <row r="30" spans="1:12" ht="18.75" customHeight="1">
      <c r="A30" s="29"/>
      <c r="B30" s="29"/>
      <c r="C30" s="103" t="s">
        <v>68</v>
      </c>
      <c r="D30" s="104"/>
      <c r="E30" s="27">
        <f>SUM(E12:E29)</f>
        <v>588078</v>
      </c>
      <c r="F30" s="27">
        <f>SUM(F12:F29)</f>
        <v>597128</v>
      </c>
      <c r="G30" s="29"/>
      <c r="H30" s="29"/>
      <c r="I30" s="29"/>
      <c r="J30" s="29"/>
      <c r="K30" s="29"/>
      <c r="L30" s="29"/>
    </row>
    <row r="31" ht="12.75">
      <c r="F31" s="29"/>
    </row>
  </sheetData>
  <mergeCells count="10">
    <mergeCell ref="C30:D30"/>
    <mergeCell ref="I1:K1"/>
    <mergeCell ref="I2:K2"/>
    <mergeCell ref="I3:K3"/>
    <mergeCell ref="I4:K4"/>
    <mergeCell ref="A6:L6"/>
    <mergeCell ref="A7:L7"/>
    <mergeCell ref="C10:C11"/>
    <mergeCell ref="D10:D11"/>
    <mergeCell ref="E10:F10"/>
  </mergeCells>
  <printOptions horizontalCentered="1"/>
  <pageMargins left="0.7874015748031497" right="0.7874015748031497" top="0.984251968503937" bottom="0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L13">
      <selection activeCell="V25" sqref="V25"/>
    </sheetView>
  </sheetViews>
  <sheetFormatPr defaultColWidth="9.00390625" defaultRowHeight="12.75"/>
  <cols>
    <col min="1" max="1" width="32.25390625" style="0" customWidth="1"/>
    <col min="2" max="2" width="4.75390625" style="0" customWidth="1"/>
    <col min="3" max="3" width="12.25390625" style="0" customWidth="1"/>
    <col min="5" max="5" width="12.25390625" style="0" customWidth="1"/>
    <col min="7" max="7" width="12.25390625" style="0" customWidth="1"/>
    <col min="9" max="9" width="12.25390625" style="0" customWidth="1"/>
    <col min="11" max="11" width="12.25390625" style="0" customWidth="1"/>
    <col min="13" max="13" width="12.25390625" style="0" customWidth="1"/>
    <col min="15" max="15" width="12.25390625" style="0" customWidth="1"/>
    <col min="17" max="17" width="12.25390625" style="0" customWidth="1"/>
    <col min="19" max="19" width="12.25390625" style="0" customWidth="1"/>
    <col min="21" max="21" width="12.25390625" style="0" customWidth="1"/>
  </cols>
  <sheetData>
    <row r="1" spans="15:22" ht="12.75" customHeight="1">
      <c r="O1" s="7"/>
      <c r="P1" s="7"/>
      <c r="Q1" s="7"/>
      <c r="R1" s="7"/>
      <c r="S1" s="7"/>
      <c r="T1" s="92" t="s">
        <v>131</v>
      </c>
      <c r="U1" s="92"/>
      <c r="V1" s="92"/>
    </row>
    <row r="2" spans="15:22" ht="12.75" customHeight="1">
      <c r="O2" s="7"/>
      <c r="P2" s="7"/>
      <c r="Q2" s="7"/>
      <c r="R2" s="7"/>
      <c r="S2" s="7"/>
      <c r="T2" s="92" t="s">
        <v>137</v>
      </c>
      <c r="U2" s="92"/>
      <c r="V2" s="92"/>
    </row>
    <row r="3" spans="15:22" ht="12.75" customHeight="1">
      <c r="O3" s="7"/>
      <c r="P3" s="7"/>
      <c r="Q3" s="7"/>
      <c r="R3" s="7"/>
      <c r="S3" s="7"/>
      <c r="T3" s="92" t="s">
        <v>8</v>
      </c>
      <c r="U3" s="92"/>
      <c r="V3" s="92"/>
    </row>
    <row r="4" spans="15:22" ht="12.75" customHeight="1">
      <c r="O4" s="7"/>
      <c r="P4" s="7"/>
      <c r="Q4" s="7"/>
      <c r="R4" s="7"/>
      <c r="S4" s="7"/>
      <c r="T4" s="92" t="s">
        <v>120</v>
      </c>
      <c r="U4" s="92"/>
      <c r="V4" s="92"/>
    </row>
    <row r="6" spans="1:22" ht="15.75">
      <c r="A6" s="90" t="s">
        <v>89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ht="15.75">
      <c r="A7" s="91" t="s">
        <v>103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09" t="s">
        <v>0</v>
      </c>
      <c r="B9" s="109" t="s">
        <v>7</v>
      </c>
      <c r="C9" s="109" t="s">
        <v>27</v>
      </c>
      <c r="D9" s="109"/>
      <c r="E9" s="109" t="s">
        <v>1</v>
      </c>
      <c r="F9" s="109"/>
      <c r="G9" s="109" t="s">
        <v>2</v>
      </c>
      <c r="H9" s="109"/>
      <c r="I9" s="109" t="s">
        <v>3</v>
      </c>
      <c r="J9" s="109"/>
      <c r="K9" s="109" t="s">
        <v>4</v>
      </c>
      <c r="L9" s="109"/>
      <c r="M9" s="109" t="s">
        <v>5</v>
      </c>
      <c r="N9" s="109"/>
      <c r="O9" s="86" t="s">
        <v>87</v>
      </c>
      <c r="P9" s="87"/>
      <c r="Q9" s="86" t="s">
        <v>84</v>
      </c>
      <c r="R9" s="87"/>
      <c r="S9" s="86" t="s">
        <v>72</v>
      </c>
      <c r="T9" s="87"/>
      <c r="U9" s="109" t="s">
        <v>6</v>
      </c>
      <c r="V9" s="109"/>
    </row>
    <row r="10" spans="1:22" ht="33.75">
      <c r="A10" s="109"/>
      <c r="B10" s="109"/>
      <c r="C10" s="4" t="s">
        <v>96</v>
      </c>
      <c r="D10" s="4" t="s">
        <v>97</v>
      </c>
      <c r="E10" s="4" t="s">
        <v>96</v>
      </c>
      <c r="F10" s="4" t="s">
        <v>97</v>
      </c>
      <c r="G10" s="4" t="s">
        <v>96</v>
      </c>
      <c r="H10" s="4" t="s">
        <v>97</v>
      </c>
      <c r="I10" s="4" t="s">
        <v>96</v>
      </c>
      <c r="J10" s="4" t="s">
        <v>97</v>
      </c>
      <c r="K10" s="4" t="s">
        <v>96</v>
      </c>
      <c r="L10" s="4" t="s">
        <v>97</v>
      </c>
      <c r="M10" s="4" t="s">
        <v>96</v>
      </c>
      <c r="N10" s="4" t="s">
        <v>97</v>
      </c>
      <c r="O10" s="4" t="s">
        <v>96</v>
      </c>
      <c r="P10" s="4" t="s">
        <v>97</v>
      </c>
      <c r="Q10" s="4" t="s">
        <v>96</v>
      </c>
      <c r="R10" s="4" t="s">
        <v>97</v>
      </c>
      <c r="S10" s="4" t="s">
        <v>96</v>
      </c>
      <c r="T10" s="4" t="s">
        <v>97</v>
      </c>
      <c r="U10" s="4" t="s">
        <v>96</v>
      </c>
      <c r="V10" s="4" t="s">
        <v>97</v>
      </c>
    </row>
    <row r="11" spans="1:22" ht="25.5">
      <c r="A11" s="14" t="s">
        <v>33</v>
      </c>
      <c r="B11" s="16" t="s">
        <v>34</v>
      </c>
      <c r="C11" s="28">
        <v>300</v>
      </c>
      <c r="D11" s="28">
        <v>500</v>
      </c>
      <c r="E11" s="28">
        <v>500</v>
      </c>
      <c r="F11" s="28">
        <v>500</v>
      </c>
      <c r="G11" s="28">
        <v>276</v>
      </c>
      <c r="H11" s="28">
        <v>450</v>
      </c>
      <c r="I11" s="28">
        <v>1000</v>
      </c>
      <c r="J11" s="28">
        <v>1400</v>
      </c>
      <c r="K11" s="28">
        <v>1730</v>
      </c>
      <c r="L11" s="28">
        <v>1850</v>
      </c>
      <c r="M11" s="28">
        <v>700</v>
      </c>
      <c r="N11" s="28">
        <v>700</v>
      </c>
      <c r="O11" s="28"/>
      <c r="P11" s="28"/>
      <c r="Q11" s="28">
        <v>1000</v>
      </c>
      <c r="R11" s="28">
        <v>500</v>
      </c>
      <c r="S11" s="28">
        <v>400</v>
      </c>
      <c r="T11" s="28">
        <v>300</v>
      </c>
      <c r="U11" s="28">
        <f>SUM(C11+E11+G11+I11+K11+M11+O11+Q11+S11)</f>
        <v>5906</v>
      </c>
      <c r="V11" s="28">
        <f>SUM(D11+F11+H11+J11+L11+N11+P11+R11+T11)</f>
        <v>6200</v>
      </c>
    </row>
    <row r="12" spans="1:22" ht="12.75">
      <c r="A12" s="14" t="s">
        <v>35</v>
      </c>
      <c r="B12" s="16" t="s">
        <v>36</v>
      </c>
      <c r="C12" s="28">
        <v>76337</v>
      </c>
      <c r="D12" s="28">
        <v>80288</v>
      </c>
      <c r="E12" s="28">
        <v>72228</v>
      </c>
      <c r="F12" s="28">
        <v>80005</v>
      </c>
      <c r="G12" s="28">
        <v>84603</v>
      </c>
      <c r="H12" s="28">
        <v>73019</v>
      </c>
      <c r="I12" s="28">
        <v>88155</v>
      </c>
      <c r="J12" s="28">
        <v>90255</v>
      </c>
      <c r="K12" s="28">
        <v>88410</v>
      </c>
      <c r="L12" s="28">
        <v>91427</v>
      </c>
      <c r="M12" s="28">
        <v>100366</v>
      </c>
      <c r="N12" s="28">
        <v>111112</v>
      </c>
      <c r="O12" s="28">
        <v>50400</v>
      </c>
      <c r="P12" s="28">
        <v>0</v>
      </c>
      <c r="Q12" s="28">
        <v>53550</v>
      </c>
      <c r="R12" s="28">
        <v>55711</v>
      </c>
      <c r="S12" s="28">
        <v>64742</v>
      </c>
      <c r="T12" s="28">
        <v>72753</v>
      </c>
      <c r="U12" s="28">
        <f aca="true" t="shared" si="0" ref="U12:V25">SUM(C12+E12+G12+I12+K12+M12+O12+Q12+S12)</f>
        <v>678791</v>
      </c>
      <c r="V12" s="28">
        <f t="shared" si="0"/>
        <v>654570</v>
      </c>
    </row>
    <row r="13" spans="1:22" ht="12.75">
      <c r="A13" s="14" t="s">
        <v>37</v>
      </c>
      <c r="B13" s="16" t="s">
        <v>38</v>
      </c>
      <c r="C13" s="28">
        <v>5379</v>
      </c>
      <c r="D13" s="28">
        <v>6035</v>
      </c>
      <c r="E13" s="28">
        <v>5914</v>
      </c>
      <c r="F13" s="28">
        <v>6004</v>
      </c>
      <c r="G13" s="28">
        <v>6025</v>
      </c>
      <c r="H13" s="28">
        <v>6850</v>
      </c>
      <c r="I13" s="28">
        <v>6700</v>
      </c>
      <c r="J13" s="28">
        <v>7284</v>
      </c>
      <c r="K13" s="28">
        <v>7490</v>
      </c>
      <c r="L13" s="28">
        <v>7370</v>
      </c>
      <c r="M13" s="28">
        <v>7360</v>
      </c>
      <c r="N13" s="28">
        <v>8141</v>
      </c>
      <c r="O13" s="28">
        <v>4659</v>
      </c>
      <c r="P13" s="28">
        <v>0</v>
      </c>
      <c r="Q13" s="28">
        <v>3893</v>
      </c>
      <c r="R13" s="28">
        <v>4550</v>
      </c>
      <c r="S13" s="28">
        <v>4516</v>
      </c>
      <c r="T13" s="28">
        <v>4750</v>
      </c>
      <c r="U13" s="28">
        <f t="shared" si="0"/>
        <v>51936</v>
      </c>
      <c r="V13" s="28">
        <f t="shared" si="0"/>
        <v>50984</v>
      </c>
    </row>
    <row r="14" spans="1:22" ht="12.75">
      <c r="A14" s="14" t="s">
        <v>39</v>
      </c>
      <c r="B14" s="16" t="s">
        <v>40</v>
      </c>
      <c r="C14" s="28">
        <v>12568</v>
      </c>
      <c r="D14" s="28">
        <v>12243</v>
      </c>
      <c r="E14" s="28">
        <v>11703</v>
      </c>
      <c r="F14" s="28">
        <v>12278</v>
      </c>
      <c r="G14" s="28">
        <v>12516</v>
      </c>
      <c r="H14" s="28">
        <v>12356</v>
      </c>
      <c r="I14" s="28">
        <v>14409</v>
      </c>
      <c r="J14" s="28">
        <v>14285</v>
      </c>
      <c r="K14" s="28">
        <v>14567</v>
      </c>
      <c r="L14" s="28">
        <v>14574</v>
      </c>
      <c r="M14" s="28">
        <v>16839</v>
      </c>
      <c r="N14" s="28">
        <v>17514</v>
      </c>
      <c r="O14" s="28">
        <v>7801</v>
      </c>
      <c r="P14" s="28">
        <v>0</v>
      </c>
      <c r="Q14" s="28">
        <v>8293</v>
      </c>
      <c r="R14" s="28">
        <v>9140</v>
      </c>
      <c r="S14" s="28">
        <v>10591</v>
      </c>
      <c r="T14" s="28">
        <v>11703</v>
      </c>
      <c r="U14" s="28">
        <f t="shared" si="0"/>
        <v>109287</v>
      </c>
      <c r="V14" s="28">
        <f t="shared" si="0"/>
        <v>104093</v>
      </c>
    </row>
    <row r="15" spans="1:22" ht="12.75">
      <c r="A15" s="14" t="s">
        <v>41</v>
      </c>
      <c r="B15" s="16" t="s">
        <v>42</v>
      </c>
      <c r="C15" s="28">
        <v>2002</v>
      </c>
      <c r="D15" s="28">
        <v>1950</v>
      </c>
      <c r="E15" s="28">
        <v>1830</v>
      </c>
      <c r="F15" s="28">
        <v>1980</v>
      </c>
      <c r="G15" s="28">
        <v>2007</v>
      </c>
      <c r="H15" s="28">
        <v>1957</v>
      </c>
      <c r="I15" s="28">
        <v>2324</v>
      </c>
      <c r="J15" s="28">
        <v>2304</v>
      </c>
      <c r="K15" s="28">
        <v>2350</v>
      </c>
      <c r="L15" s="28">
        <v>2350</v>
      </c>
      <c r="M15" s="28">
        <v>2648</v>
      </c>
      <c r="N15" s="28">
        <v>2754</v>
      </c>
      <c r="O15" s="28">
        <v>1260</v>
      </c>
      <c r="P15" s="28">
        <v>0</v>
      </c>
      <c r="Q15" s="28">
        <v>1340</v>
      </c>
      <c r="R15" s="28">
        <v>1570</v>
      </c>
      <c r="S15" s="28">
        <v>1718</v>
      </c>
      <c r="T15" s="28">
        <v>1899</v>
      </c>
      <c r="U15" s="28">
        <f t="shared" si="0"/>
        <v>17479</v>
      </c>
      <c r="V15" s="28">
        <f t="shared" si="0"/>
        <v>16764</v>
      </c>
    </row>
    <row r="16" spans="1:22" ht="12.75">
      <c r="A16" s="14" t="s">
        <v>43</v>
      </c>
      <c r="B16" s="18">
        <v>4170</v>
      </c>
      <c r="C16" s="35"/>
      <c r="D16" s="35"/>
      <c r="E16" s="35"/>
      <c r="F16" s="35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/>
      <c r="N16" s="35"/>
      <c r="O16" s="35"/>
      <c r="P16" s="28">
        <v>0</v>
      </c>
      <c r="Q16" s="35"/>
      <c r="R16" s="35"/>
      <c r="S16" s="35">
        <v>500</v>
      </c>
      <c r="T16" s="35">
        <v>500</v>
      </c>
      <c r="U16" s="28">
        <f t="shared" si="0"/>
        <v>500</v>
      </c>
      <c r="V16" s="28">
        <f t="shared" si="0"/>
        <v>500</v>
      </c>
    </row>
    <row r="17" spans="1:22" ht="12.75">
      <c r="A17" s="17" t="s">
        <v>44</v>
      </c>
      <c r="B17" s="18">
        <v>4210</v>
      </c>
      <c r="C17" s="35">
        <v>6300</v>
      </c>
      <c r="D17" s="35">
        <v>7300</v>
      </c>
      <c r="E17" s="35">
        <v>13400</v>
      </c>
      <c r="F17" s="35">
        <v>9000</v>
      </c>
      <c r="G17" s="35">
        <v>3786</v>
      </c>
      <c r="H17" s="35">
        <v>8500</v>
      </c>
      <c r="I17" s="35">
        <v>8500</v>
      </c>
      <c r="J17" s="35">
        <v>8400</v>
      </c>
      <c r="K17" s="35">
        <v>8400</v>
      </c>
      <c r="L17" s="35">
        <v>10540</v>
      </c>
      <c r="M17" s="35">
        <v>9449</v>
      </c>
      <c r="N17" s="35">
        <v>9900</v>
      </c>
      <c r="O17" s="35">
        <v>7600</v>
      </c>
      <c r="P17" s="28">
        <v>0</v>
      </c>
      <c r="Q17" s="35">
        <v>3307</v>
      </c>
      <c r="R17" s="35">
        <v>1500</v>
      </c>
      <c r="S17" s="35">
        <v>7650</v>
      </c>
      <c r="T17" s="35">
        <v>7650</v>
      </c>
      <c r="U17" s="28">
        <f t="shared" si="0"/>
        <v>68392</v>
      </c>
      <c r="V17" s="28">
        <f t="shared" si="0"/>
        <v>62790</v>
      </c>
    </row>
    <row r="18" spans="1:22" ht="16.5" customHeight="1">
      <c r="A18" s="17" t="s">
        <v>57</v>
      </c>
      <c r="B18" s="18">
        <v>4220</v>
      </c>
      <c r="C18" s="35">
        <v>81000</v>
      </c>
      <c r="D18" s="35">
        <v>100980</v>
      </c>
      <c r="E18" s="35">
        <v>91800</v>
      </c>
      <c r="F18" s="35">
        <v>113400</v>
      </c>
      <c r="G18" s="35">
        <v>99360</v>
      </c>
      <c r="H18" s="35">
        <v>130713</v>
      </c>
      <c r="I18" s="35">
        <v>108000</v>
      </c>
      <c r="J18" s="35">
        <v>108000</v>
      </c>
      <c r="K18" s="35">
        <v>138770</v>
      </c>
      <c r="L18" s="35">
        <v>173260</v>
      </c>
      <c r="M18" s="35">
        <v>132120</v>
      </c>
      <c r="N18" s="35">
        <v>187884</v>
      </c>
      <c r="O18" s="35">
        <v>51030</v>
      </c>
      <c r="P18" s="28">
        <v>0</v>
      </c>
      <c r="Q18" s="35">
        <v>40800</v>
      </c>
      <c r="R18" s="35">
        <v>37800</v>
      </c>
      <c r="S18" s="35">
        <v>49140</v>
      </c>
      <c r="T18" s="35">
        <v>50860</v>
      </c>
      <c r="U18" s="28">
        <f t="shared" si="0"/>
        <v>792020</v>
      </c>
      <c r="V18" s="28">
        <f t="shared" si="0"/>
        <v>902897</v>
      </c>
    </row>
    <row r="19" spans="1:22" ht="12.75">
      <c r="A19" s="14" t="s">
        <v>46</v>
      </c>
      <c r="B19" s="18">
        <v>4260</v>
      </c>
      <c r="C19" s="35">
        <v>3300</v>
      </c>
      <c r="D19" s="35">
        <v>5700</v>
      </c>
      <c r="E19" s="35">
        <v>8500</v>
      </c>
      <c r="F19" s="35">
        <v>9500</v>
      </c>
      <c r="G19" s="35">
        <v>13095</v>
      </c>
      <c r="H19" s="35">
        <v>21750</v>
      </c>
      <c r="I19" s="35">
        <v>2500</v>
      </c>
      <c r="J19" s="35">
        <v>10160</v>
      </c>
      <c r="K19" s="35">
        <v>900</v>
      </c>
      <c r="L19" s="35">
        <v>64890</v>
      </c>
      <c r="M19" s="35">
        <v>64650</v>
      </c>
      <c r="N19" s="35">
        <v>66461</v>
      </c>
      <c r="O19" s="35">
        <v>1000</v>
      </c>
      <c r="P19" s="28">
        <v>0</v>
      </c>
      <c r="Q19" s="35">
        <v>0</v>
      </c>
      <c r="R19" s="35">
        <v>0</v>
      </c>
      <c r="S19" s="35">
        <v>5600</v>
      </c>
      <c r="T19" s="35">
        <v>5700</v>
      </c>
      <c r="U19" s="28">
        <f t="shared" si="0"/>
        <v>99545</v>
      </c>
      <c r="V19" s="28">
        <f t="shared" si="0"/>
        <v>184161</v>
      </c>
    </row>
    <row r="20" spans="1:22" ht="12.75">
      <c r="A20" s="14" t="s">
        <v>47</v>
      </c>
      <c r="B20" s="18">
        <v>4270</v>
      </c>
      <c r="C20" s="35"/>
      <c r="D20" s="35"/>
      <c r="E20" s="35"/>
      <c r="F20" s="35">
        <v>0</v>
      </c>
      <c r="G20" s="35">
        <v>0</v>
      </c>
      <c r="H20" s="35">
        <v>0</v>
      </c>
      <c r="I20" s="35">
        <v>500</v>
      </c>
      <c r="J20" s="35">
        <v>500</v>
      </c>
      <c r="K20" s="35">
        <v>0</v>
      </c>
      <c r="L20" s="35">
        <v>0</v>
      </c>
      <c r="M20" s="35">
        <v>8000</v>
      </c>
      <c r="N20" s="35">
        <v>4000</v>
      </c>
      <c r="O20" s="35">
        <v>3400</v>
      </c>
      <c r="P20" s="28">
        <v>0</v>
      </c>
      <c r="Q20" s="35">
        <v>0</v>
      </c>
      <c r="R20" s="35">
        <v>0</v>
      </c>
      <c r="S20" s="35">
        <v>800</v>
      </c>
      <c r="T20" s="35">
        <v>800</v>
      </c>
      <c r="U20" s="28">
        <f t="shared" si="0"/>
        <v>12700</v>
      </c>
      <c r="V20" s="28">
        <f t="shared" si="0"/>
        <v>5300</v>
      </c>
    </row>
    <row r="21" spans="1:22" ht="12.75">
      <c r="A21" s="14" t="s">
        <v>48</v>
      </c>
      <c r="B21" s="18">
        <v>4280</v>
      </c>
      <c r="C21" s="35"/>
      <c r="D21" s="35"/>
      <c r="E21" s="35">
        <v>300</v>
      </c>
      <c r="F21" s="35">
        <v>300</v>
      </c>
      <c r="G21" s="35">
        <v>0</v>
      </c>
      <c r="H21" s="35">
        <v>240</v>
      </c>
      <c r="I21" s="35">
        <v>400</v>
      </c>
      <c r="J21" s="35">
        <v>400</v>
      </c>
      <c r="K21" s="35">
        <v>100</v>
      </c>
      <c r="L21" s="35">
        <v>300</v>
      </c>
      <c r="M21" s="35">
        <v>200</v>
      </c>
      <c r="N21" s="35">
        <v>500</v>
      </c>
      <c r="O21" s="35">
        <v>200</v>
      </c>
      <c r="P21" s="28">
        <v>0</v>
      </c>
      <c r="Q21" s="35">
        <v>500</v>
      </c>
      <c r="R21" s="35">
        <v>500</v>
      </c>
      <c r="S21" s="35">
        <v>300</v>
      </c>
      <c r="T21" s="35">
        <v>150</v>
      </c>
      <c r="U21" s="28">
        <f t="shared" si="0"/>
        <v>2000</v>
      </c>
      <c r="V21" s="28">
        <f t="shared" si="0"/>
        <v>2390</v>
      </c>
    </row>
    <row r="22" spans="1:22" ht="12.75">
      <c r="A22" s="14" t="s">
        <v>49</v>
      </c>
      <c r="B22" s="18">
        <v>4300</v>
      </c>
      <c r="C22" s="35">
        <v>5700</v>
      </c>
      <c r="D22" s="35">
        <v>5700</v>
      </c>
      <c r="E22" s="35">
        <v>14374</v>
      </c>
      <c r="F22" s="35">
        <v>8000</v>
      </c>
      <c r="G22" s="35">
        <v>3129</v>
      </c>
      <c r="H22" s="35">
        <v>3950</v>
      </c>
      <c r="I22" s="35">
        <v>1000</v>
      </c>
      <c r="J22" s="35">
        <v>2550</v>
      </c>
      <c r="K22" s="35">
        <v>3820</v>
      </c>
      <c r="L22" s="35">
        <v>6150</v>
      </c>
      <c r="M22" s="35">
        <v>7000</v>
      </c>
      <c r="N22" s="35">
        <v>7232</v>
      </c>
      <c r="O22" s="35">
        <v>5500</v>
      </c>
      <c r="P22" s="28">
        <v>0</v>
      </c>
      <c r="Q22" s="35">
        <v>0</v>
      </c>
      <c r="R22" s="35">
        <v>0</v>
      </c>
      <c r="S22" s="35">
        <v>1600</v>
      </c>
      <c r="T22" s="35">
        <v>1800</v>
      </c>
      <c r="U22" s="28">
        <f t="shared" si="0"/>
        <v>42123</v>
      </c>
      <c r="V22" s="28">
        <f t="shared" si="0"/>
        <v>35382</v>
      </c>
    </row>
    <row r="23" spans="1:22" ht="33.75">
      <c r="A23" s="52" t="s">
        <v>94</v>
      </c>
      <c r="B23" s="18">
        <v>4370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28">
        <v>0</v>
      </c>
      <c r="Q23" s="35">
        <v>0</v>
      </c>
      <c r="R23" s="35">
        <v>0</v>
      </c>
      <c r="S23" s="35">
        <v>300</v>
      </c>
      <c r="T23" s="35">
        <v>300</v>
      </c>
      <c r="U23" s="28">
        <f t="shared" si="0"/>
        <v>300</v>
      </c>
      <c r="V23" s="28">
        <f t="shared" si="0"/>
        <v>300</v>
      </c>
    </row>
    <row r="24" spans="1:22" ht="12.75">
      <c r="A24" s="14" t="s">
        <v>52</v>
      </c>
      <c r="B24" s="18">
        <v>4440</v>
      </c>
      <c r="C24" s="35">
        <v>3363</v>
      </c>
      <c r="D24" s="35">
        <v>3374</v>
      </c>
      <c r="E24" s="35">
        <v>3829</v>
      </c>
      <c r="F24" s="35">
        <v>3936</v>
      </c>
      <c r="G24" s="35">
        <v>3924</v>
      </c>
      <c r="H24" s="35">
        <v>3937</v>
      </c>
      <c r="I24" s="35">
        <v>4916</v>
      </c>
      <c r="J24" s="35">
        <v>5663</v>
      </c>
      <c r="K24" s="35">
        <v>5605</v>
      </c>
      <c r="L24" s="35">
        <v>4498</v>
      </c>
      <c r="M24" s="35">
        <v>5419</v>
      </c>
      <c r="N24" s="35">
        <v>5446</v>
      </c>
      <c r="O24" s="35">
        <v>2360</v>
      </c>
      <c r="P24" s="28">
        <v>0</v>
      </c>
      <c r="Q24" s="35">
        <v>2100</v>
      </c>
      <c r="R24" s="35">
        <v>2252</v>
      </c>
      <c r="S24" s="35">
        <v>3327</v>
      </c>
      <c r="T24" s="35">
        <v>3486</v>
      </c>
      <c r="U24" s="28">
        <f t="shared" si="0"/>
        <v>34843</v>
      </c>
      <c r="V24" s="28">
        <f>SUM(D24+F24+H24+J24+L24+N24+P24+R24+T24)</f>
        <v>32592</v>
      </c>
    </row>
    <row r="25" spans="1:22" ht="25.5" customHeight="1">
      <c r="A25" s="14" t="s">
        <v>53</v>
      </c>
      <c r="B25" s="18">
        <v>4700</v>
      </c>
      <c r="C25" s="35">
        <v>0</v>
      </c>
      <c r="D25" s="35"/>
      <c r="E25" s="35">
        <v>0</v>
      </c>
      <c r="F25" s="35"/>
      <c r="G25" s="35">
        <v>0</v>
      </c>
      <c r="H25" s="35">
        <v>0</v>
      </c>
      <c r="I25" s="35">
        <v>1000</v>
      </c>
      <c r="J25" s="35">
        <v>300</v>
      </c>
      <c r="K25" s="35">
        <v>500</v>
      </c>
      <c r="L25" s="35">
        <v>280</v>
      </c>
      <c r="M25" s="35">
        <v>1200</v>
      </c>
      <c r="N25" s="35">
        <v>1200</v>
      </c>
      <c r="O25" s="35">
        <v>500</v>
      </c>
      <c r="P25" s="28">
        <v>0</v>
      </c>
      <c r="Q25" s="35">
        <v>0</v>
      </c>
      <c r="R25" s="35"/>
      <c r="S25" s="35">
        <v>400</v>
      </c>
      <c r="T25" s="35">
        <v>400</v>
      </c>
      <c r="U25" s="28">
        <f t="shared" si="0"/>
        <v>3600</v>
      </c>
      <c r="V25" s="28">
        <f>SUM(D25+F25+H25+J25+L25+N25+P25+R25+T25)</f>
        <v>2180</v>
      </c>
    </row>
    <row r="26" spans="1:22" s="29" customFormat="1" ht="21.75" customHeight="1">
      <c r="A26" s="103" t="s">
        <v>68</v>
      </c>
      <c r="B26" s="104"/>
      <c r="C26" s="57">
        <f aca="true" t="shared" si="1" ref="C26:V26">SUM(C11:C25)</f>
        <v>196249</v>
      </c>
      <c r="D26" s="57">
        <f t="shared" si="1"/>
        <v>224070</v>
      </c>
      <c r="E26" s="57">
        <f t="shared" si="1"/>
        <v>224378</v>
      </c>
      <c r="F26" s="57">
        <f t="shared" si="1"/>
        <v>244903</v>
      </c>
      <c r="G26" s="57">
        <f t="shared" si="1"/>
        <v>228721</v>
      </c>
      <c r="H26" s="57">
        <f t="shared" si="1"/>
        <v>263722</v>
      </c>
      <c r="I26" s="57">
        <f t="shared" si="1"/>
        <v>239404</v>
      </c>
      <c r="J26" s="57">
        <f t="shared" si="1"/>
        <v>251501</v>
      </c>
      <c r="K26" s="57">
        <f t="shared" si="1"/>
        <v>272642</v>
      </c>
      <c r="L26" s="57">
        <f t="shared" si="1"/>
        <v>377489</v>
      </c>
      <c r="M26" s="57">
        <f t="shared" si="1"/>
        <v>355951</v>
      </c>
      <c r="N26" s="57">
        <f t="shared" si="1"/>
        <v>422844</v>
      </c>
      <c r="O26" s="57">
        <f t="shared" si="1"/>
        <v>135710</v>
      </c>
      <c r="P26" s="57">
        <f t="shared" si="1"/>
        <v>0</v>
      </c>
      <c r="Q26" s="57">
        <f t="shared" si="1"/>
        <v>114783</v>
      </c>
      <c r="R26" s="57">
        <f t="shared" si="1"/>
        <v>113523</v>
      </c>
      <c r="S26" s="57">
        <f t="shared" si="1"/>
        <v>151584</v>
      </c>
      <c r="T26" s="57">
        <f t="shared" si="1"/>
        <v>163051</v>
      </c>
      <c r="U26" s="57">
        <f t="shared" si="1"/>
        <v>1919422</v>
      </c>
      <c r="V26" s="57">
        <f t="shared" si="1"/>
        <v>2061103</v>
      </c>
    </row>
    <row r="27" spans="1:2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3:22" ht="12.7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3:22" ht="12.7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</sheetData>
  <mergeCells count="19">
    <mergeCell ref="T1:V1"/>
    <mergeCell ref="T2:V2"/>
    <mergeCell ref="T3:V3"/>
    <mergeCell ref="T4:V4"/>
    <mergeCell ref="U9:V9"/>
    <mergeCell ref="A6:V6"/>
    <mergeCell ref="A7:V7"/>
    <mergeCell ref="A9:A10"/>
    <mergeCell ref="B9:B10"/>
    <mergeCell ref="C9:D9"/>
    <mergeCell ref="E9:F9"/>
    <mergeCell ref="G9:H9"/>
    <mergeCell ref="I9:J9"/>
    <mergeCell ref="K9:L9"/>
    <mergeCell ref="A26:B26"/>
    <mergeCell ref="O9:P9"/>
    <mergeCell ref="Q9:R9"/>
    <mergeCell ref="S9:T9"/>
    <mergeCell ref="M9:N9"/>
  </mergeCells>
  <printOptions horizontalCentered="1"/>
  <pageMargins left="0.1968503937007874" right="0.1968503937007874" top="1.1811023622047245" bottom="0" header="0" footer="0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8"/>
  <sheetViews>
    <sheetView zoomScale="95" zoomScaleNormal="95" workbookViewId="0" topLeftCell="F7">
      <selection activeCell="S28" sqref="S28"/>
    </sheetView>
  </sheetViews>
  <sheetFormatPr defaultColWidth="9.00390625" defaultRowHeight="12.75"/>
  <cols>
    <col min="1" max="1" width="32.25390625" style="0" customWidth="1"/>
    <col min="2" max="2" width="4.75390625" style="0" customWidth="1"/>
    <col min="3" max="3" width="10.25390625" style="0" customWidth="1"/>
    <col min="4" max="4" width="8.375" style="0" customWidth="1"/>
    <col min="5" max="5" width="11.25390625" style="0" customWidth="1"/>
    <col min="6" max="6" width="8.625" style="0" customWidth="1"/>
    <col min="7" max="7" width="11.00390625" style="0" customWidth="1"/>
    <col min="8" max="8" width="8.375" style="0" customWidth="1"/>
    <col min="9" max="9" width="10.25390625" style="0" customWidth="1"/>
    <col min="10" max="10" width="7.625" style="0" customWidth="1"/>
    <col min="11" max="11" width="10.625" style="0" customWidth="1"/>
    <col min="12" max="12" width="8.125" style="0" customWidth="1"/>
    <col min="13" max="13" width="11.125" style="0" customWidth="1"/>
    <col min="15" max="15" width="10.00390625" style="0" customWidth="1"/>
    <col min="16" max="16" width="8.00390625" style="0" customWidth="1"/>
    <col min="17" max="17" width="10.00390625" style="0" customWidth="1"/>
    <col min="18" max="18" width="10.375" style="0" bestFit="1" customWidth="1"/>
  </cols>
  <sheetData>
    <row r="1" spans="15:18" ht="12.75" customHeight="1">
      <c r="O1" s="7"/>
      <c r="P1" s="92" t="s">
        <v>132</v>
      </c>
      <c r="Q1" s="92"/>
      <c r="R1" s="92"/>
    </row>
    <row r="2" spans="15:18" ht="12.75" customHeight="1">
      <c r="O2" s="7"/>
      <c r="P2" s="92" t="s">
        <v>137</v>
      </c>
      <c r="Q2" s="92"/>
      <c r="R2" s="92"/>
    </row>
    <row r="3" spans="15:18" ht="12.75" customHeight="1">
      <c r="O3" s="7"/>
      <c r="P3" s="92" t="s">
        <v>8</v>
      </c>
      <c r="Q3" s="92"/>
      <c r="R3" s="92"/>
    </row>
    <row r="4" spans="15:18" ht="12.75" customHeight="1">
      <c r="O4" s="7"/>
      <c r="P4" s="92" t="s">
        <v>120</v>
      </c>
      <c r="Q4" s="92"/>
      <c r="R4" s="92"/>
    </row>
    <row r="6" spans="1:18" ht="15.75">
      <c r="A6" s="90" t="s">
        <v>65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5.75" customHeight="1">
      <c r="A7" s="91" t="s">
        <v>102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09" t="s">
        <v>0</v>
      </c>
      <c r="B9" s="109" t="s">
        <v>7</v>
      </c>
      <c r="C9" s="109" t="s">
        <v>27</v>
      </c>
      <c r="D9" s="109"/>
      <c r="E9" s="109" t="s">
        <v>1</v>
      </c>
      <c r="F9" s="109"/>
      <c r="G9" s="109" t="s">
        <v>2</v>
      </c>
      <c r="H9" s="109"/>
      <c r="I9" s="109" t="s">
        <v>3</v>
      </c>
      <c r="J9" s="109"/>
      <c r="K9" s="109" t="s">
        <v>4</v>
      </c>
      <c r="L9" s="109"/>
      <c r="M9" s="109" t="s">
        <v>5</v>
      </c>
      <c r="N9" s="109"/>
      <c r="O9" s="86" t="s">
        <v>72</v>
      </c>
      <c r="P9" s="87"/>
      <c r="Q9" s="109" t="s">
        <v>6</v>
      </c>
      <c r="R9" s="109"/>
    </row>
    <row r="10" spans="1:18" ht="33.75">
      <c r="A10" s="109"/>
      <c r="B10" s="109"/>
      <c r="C10" s="4" t="s">
        <v>96</v>
      </c>
      <c r="D10" s="4" t="s">
        <v>97</v>
      </c>
      <c r="E10" s="4" t="s">
        <v>96</v>
      </c>
      <c r="F10" s="4" t="s">
        <v>97</v>
      </c>
      <c r="G10" s="4" t="s">
        <v>96</v>
      </c>
      <c r="H10" s="4" t="s">
        <v>97</v>
      </c>
      <c r="I10" s="4" t="s">
        <v>96</v>
      </c>
      <c r="J10" s="4" t="s">
        <v>97</v>
      </c>
      <c r="K10" s="4" t="s">
        <v>96</v>
      </c>
      <c r="L10" s="4" t="s">
        <v>97</v>
      </c>
      <c r="M10" s="4" t="s">
        <v>96</v>
      </c>
      <c r="N10" s="4" t="s">
        <v>97</v>
      </c>
      <c r="O10" s="4" t="s">
        <v>96</v>
      </c>
      <c r="P10" s="4" t="s">
        <v>97</v>
      </c>
      <c r="Q10" s="4" t="s">
        <v>96</v>
      </c>
      <c r="R10" s="4" t="s">
        <v>97</v>
      </c>
    </row>
    <row r="11" spans="1:18" ht="25.5">
      <c r="A11" s="14" t="s">
        <v>33</v>
      </c>
      <c r="B11" s="16" t="s">
        <v>34</v>
      </c>
      <c r="C11" s="28">
        <v>150</v>
      </c>
      <c r="D11" s="28">
        <v>150</v>
      </c>
      <c r="E11" s="28"/>
      <c r="F11" s="34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>
        <f>SUM(C11+E11+G11+I11+K11+M11+O11)</f>
        <v>150</v>
      </c>
      <c r="R11" s="28">
        <f>SUM(D11+F11+H11+J11+L11+N11+P11)</f>
        <v>150</v>
      </c>
    </row>
    <row r="12" spans="1:18" ht="12.75">
      <c r="A12" s="14" t="s">
        <v>35</v>
      </c>
      <c r="B12" s="16" t="s">
        <v>36</v>
      </c>
      <c r="C12" s="28">
        <v>97575</v>
      </c>
      <c r="D12" s="28">
        <v>112068</v>
      </c>
      <c r="E12" s="28">
        <v>87610</v>
      </c>
      <c r="F12" s="34">
        <v>89666</v>
      </c>
      <c r="G12" s="28">
        <v>87175</v>
      </c>
      <c r="H12" s="28">
        <v>95169</v>
      </c>
      <c r="I12" s="28">
        <v>156068</v>
      </c>
      <c r="J12" s="28">
        <v>151336</v>
      </c>
      <c r="K12" s="28">
        <v>135573</v>
      </c>
      <c r="L12" s="28">
        <v>150053</v>
      </c>
      <c r="M12" s="28">
        <v>127849</v>
      </c>
      <c r="N12" s="28">
        <v>122880</v>
      </c>
      <c r="O12" s="28">
        <v>77583</v>
      </c>
      <c r="P12" s="28">
        <v>88485</v>
      </c>
      <c r="Q12" s="28">
        <f aca="true" t="shared" si="0" ref="Q12:Q24">SUM(C12+E12+G12+I12+K12+M12+O12)</f>
        <v>769433</v>
      </c>
      <c r="R12" s="28">
        <f aca="true" t="shared" si="1" ref="R12:R24">SUM(D12+F12+H12+J12+L12+N12+P12)</f>
        <v>809657</v>
      </c>
    </row>
    <row r="13" spans="1:18" ht="12.75">
      <c r="A13" s="14" t="s">
        <v>37</v>
      </c>
      <c r="B13" s="16" t="s">
        <v>38</v>
      </c>
      <c r="C13" s="28">
        <v>6254</v>
      </c>
      <c r="D13" s="28">
        <v>8000</v>
      </c>
      <c r="E13" s="28">
        <v>6092</v>
      </c>
      <c r="F13" s="34">
        <v>7116</v>
      </c>
      <c r="G13" s="28">
        <v>6570</v>
      </c>
      <c r="H13" s="28">
        <v>7850</v>
      </c>
      <c r="I13" s="28">
        <v>10707</v>
      </c>
      <c r="J13" s="28">
        <v>12639</v>
      </c>
      <c r="K13" s="28">
        <v>8980</v>
      </c>
      <c r="L13" s="28">
        <v>11602</v>
      </c>
      <c r="M13" s="28">
        <v>7687</v>
      </c>
      <c r="N13" s="28">
        <v>10150</v>
      </c>
      <c r="O13" s="28">
        <v>3282</v>
      </c>
      <c r="P13" s="28">
        <v>6948</v>
      </c>
      <c r="Q13" s="28">
        <f t="shared" si="0"/>
        <v>49572</v>
      </c>
      <c r="R13" s="28">
        <f t="shared" si="1"/>
        <v>64305</v>
      </c>
    </row>
    <row r="14" spans="1:18" ht="12.75">
      <c r="A14" s="14" t="s">
        <v>39</v>
      </c>
      <c r="B14" s="16" t="s">
        <v>40</v>
      </c>
      <c r="C14" s="28">
        <v>15969</v>
      </c>
      <c r="D14" s="28">
        <v>17610</v>
      </c>
      <c r="E14" s="28">
        <v>14149</v>
      </c>
      <c r="F14" s="34">
        <v>14702</v>
      </c>
      <c r="G14" s="28">
        <v>14324</v>
      </c>
      <c r="H14" s="28">
        <v>15225</v>
      </c>
      <c r="I14" s="28">
        <v>25155</v>
      </c>
      <c r="J14" s="28">
        <v>24908</v>
      </c>
      <c r="K14" s="28">
        <v>21958</v>
      </c>
      <c r="L14" s="28">
        <v>24205</v>
      </c>
      <c r="M14" s="28">
        <v>21156</v>
      </c>
      <c r="N14" s="28">
        <v>19286</v>
      </c>
      <c r="O14" s="28">
        <v>12364</v>
      </c>
      <c r="P14" s="28">
        <v>14411</v>
      </c>
      <c r="Q14" s="28">
        <f t="shared" si="0"/>
        <v>125075</v>
      </c>
      <c r="R14" s="28">
        <f t="shared" si="1"/>
        <v>130347</v>
      </c>
    </row>
    <row r="15" spans="1:18" ht="12.75">
      <c r="A15" s="14" t="s">
        <v>41</v>
      </c>
      <c r="B15" s="16" t="s">
        <v>42</v>
      </c>
      <c r="C15" s="28">
        <v>2544</v>
      </c>
      <c r="D15" s="28">
        <v>2805</v>
      </c>
      <c r="E15" s="28">
        <v>2296</v>
      </c>
      <c r="F15" s="34">
        <v>2371</v>
      </c>
      <c r="G15" s="28">
        <v>2297</v>
      </c>
      <c r="H15" s="28">
        <v>2411</v>
      </c>
      <c r="I15" s="28">
        <v>3983</v>
      </c>
      <c r="J15" s="28">
        <v>4017</v>
      </c>
      <c r="K15" s="28">
        <v>3542</v>
      </c>
      <c r="L15" s="28">
        <v>3904</v>
      </c>
      <c r="M15" s="28">
        <v>3327</v>
      </c>
      <c r="N15" s="28">
        <v>3033</v>
      </c>
      <c r="O15" s="28">
        <v>2006</v>
      </c>
      <c r="P15" s="28">
        <v>2338</v>
      </c>
      <c r="Q15" s="28">
        <f t="shared" si="0"/>
        <v>19995</v>
      </c>
      <c r="R15" s="28">
        <f t="shared" si="1"/>
        <v>20879</v>
      </c>
    </row>
    <row r="16" spans="1:18" ht="12.75">
      <c r="A16" s="14" t="s">
        <v>43</v>
      </c>
      <c r="B16" s="18">
        <v>4170</v>
      </c>
      <c r="C16" s="35"/>
      <c r="D16" s="35"/>
      <c r="E16" s="35"/>
      <c r="F16" s="50">
        <v>0</v>
      </c>
      <c r="G16" s="35"/>
      <c r="H16" s="35"/>
      <c r="I16" s="35">
        <v>0</v>
      </c>
      <c r="J16" s="35">
        <v>0</v>
      </c>
      <c r="K16" s="35"/>
      <c r="L16" s="35"/>
      <c r="M16" s="35">
        <v>0</v>
      </c>
      <c r="N16" s="35">
        <v>0</v>
      </c>
      <c r="O16" s="35">
        <v>500</v>
      </c>
      <c r="P16" s="35">
        <v>500</v>
      </c>
      <c r="Q16" s="28">
        <f t="shared" si="0"/>
        <v>500</v>
      </c>
      <c r="R16" s="28">
        <f t="shared" si="1"/>
        <v>500</v>
      </c>
    </row>
    <row r="17" spans="1:18" ht="12.75">
      <c r="A17" s="17" t="s">
        <v>44</v>
      </c>
      <c r="B17" s="18">
        <v>4210</v>
      </c>
      <c r="C17" s="35">
        <v>6000</v>
      </c>
      <c r="D17" s="35">
        <v>4000</v>
      </c>
      <c r="E17" s="35"/>
      <c r="F17" s="50">
        <v>0</v>
      </c>
      <c r="G17" s="35">
        <v>2700</v>
      </c>
      <c r="H17" s="35">
        <v>3020</v>
      </c>
      <c r="I17" s="35">
        <v>0</v>
      </c>
      <c r="J17" s="35">
        <v>0</v>
      </c>
      <c r="K17" s="35">
        <v>1000</v>
      </c>
      <c r="L17" s="35">
        <v>1150</v>
      </c>
      <c r="M17" s="35">
        <v>700</v>
      </c>
      <c r="N17" s="35">
        <v>1700</v>
      </c>
      <c r="O17" s="35">
        <v>2450</v>
      </c>
      <c r="P17" s="35">
        <v>1450</v>
      </c>
      <c r="Q17" s="28">
        <f t="shared" si="0"/>
        <v>12850</v>
      </c>
      <c r="R17" s="28">
        <f t="shared" si="1"/>
        <v>11320</v>
      </c>
    </row>
    <row r="18" spans="1:18" ht="25.5">
      <c r="A18" s="14" t="s">
        <v>45</v>
      </c>
      <c r="B18" s="18">
        <v>4240</v>
      </c>
      <c r="C18" s="35">
        <v>500</v>
      </c>
      <c r="D18" s="35">
        <v>500</v>
      </c>
      <c r="E18" s="35">
        <v>3000</v>
      </c>
      <c r="F18" s="50">
        <v>3000</v>
      </c>
      <c r="G18" s="35">
        <v>800</v>
      </c>
      <c r="H18" s="35">
        <v>900</v>
      </c>
      <c r="I18" s="35">
        <v>3000</v>
      </c>
      <c r="J18" s="35">
        <v>2000</v>
      </c>
      <c r="K18" s="35">
        <v>0</v>
      </c>
      <c r="L18" s="35">
        <v>0</v>
      </c>
      <c r="M18" s="35">
        <v>1255</v>
      </c>
      <c r="N18" s="35">
        <v>2000</v>
      </c>
      <c r="O18" s="35">
        <v>3000</v>
      </c>
      <c r="P18" s="35">
        <v>500</v>
      </c>
      <c r="Q18" s="28">
        <f t="shared" si="0"/>
        <v>11555</v>
      </c>
      <c r="R18" s="28">
        <f t="shared" si="1"/>
        <v>8900</v>
      </c>
    </row>
    <row r="19" spans="1:18" ht="12.75">
      <c r="A19" s="14" t="s">
        <v>46</v>
      </c>
      <c r="B19" s="18">
        <v>4260</v>
      </c>
      <c r="C19" s="35">
        <v>410</v>
      </c>
      <c r="D19" s="35">
        <v>2170</v>
      </c>
      <c r="E19" s="35">
        <v>0</v>
      </c>
      <c r="F19" s="50"/>
      <c r="G19" s="35">
        <v>0</v>
      </c>
      <c r="H19" s="35">
        <v>4980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4000</v>
      </c>
      <c r="P19" s="35">
        <v>4100</v>
      </c>
      <c r="Q19" s="28">
        <f t="shared" si="0"/>
        <v>4410</v>
      </c>
      <c r="R19" s="28">
        <f t="shared" si="1"/>
        <v>11250</v>
      </c>
    </row>
    <row r="20" spans="1:18" ht="12.75">
      <c r="A20" s="14" t="s">
        <v>47</v>
      </c>
      <c r="B20" s="18">
        <v>4270</v>
      </c>
      <c r="C20" s="35">
        <v>0</v>
      </c>
      <c r="D20" s="35"/>
      <c r="E20" s="35">
        <v>0</v>
      </c>
      <c r="F20" s="50"/>
      <c r="G20" s="35">
        <v>0</v>
      </c>
      <c r="H20" s="35"/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700</v>
      </c>
      <c r="P20" s="35">
        <v>700</v>
      </c>
      <c r="Q20" s="28">
        <f t="shared" si="0"/>
        <v>700</v>
      </c>
      <c r="R20" s="28">
        <f t="shared" si="1"/>
        <v>700</v>
      </c>
    </row>
    <row r="21" spans="1:18" ht="12.75">
      <c r="A21" s="14" t="s">
        <v>48</v>
      </c>
      <c r="B21" s="18">
        <v>4280</v>
      </c>
      <c r="C21" s="35">
        <v>0</v>
      </c>
      <c r="D21" s="35"/>
      <c r="E21" s="35">
        <v>200</v>
      </c>
      <c r="F21" s="50">
        <v>400</v>
      </c>
      <c r="G21" s="35">
        <v>0</v>
      </c>
      <c r="H21" s="35">
        <v>250</v>
      </c>
      <c r="I21" s="35">
        <v>300</v>
      </c>
      <c r="J21" s="35">
        <v>300</v>
      </c>
      <c r="K21" s="35">
        <v>200</v>
      </c>
      <c r="L21" s="35">
        <v>100</v>
      </c>
      <c r="M21" s="35">
        <v>200</v>
      </c>
      <c r="N21" s="35">
        <v>200</v>
      </c>
      <c r="O21" s="35">
        <v>200</v>
      </c>
      <c r="P21" s="35">
        <v>150</v>
      </c>
      <c r="Q21" s="28">
        <f t="shared" si="0"/>
        <v>1100</v>
      </c>
      <c r="R21" s="28">
        <f t="shared" si="1"/>
        <v>1400</v>
      </c>
    </row>
    <row r="22" spans="1:18" ht="12.75">
      <c r="A22" s="14" t="s">
        <v>49</v>
      </c>
      <c r="B22" s="18">
        <v>4300</v>
      </c>
      <c r="C22" s="35">
        <v>0</v>
      </c>
      <c r="D22" s="35">
        <v>300</v>
      </c>
      <c r="E22" s="35">
        <v>0</v>
      </c>
      <c r="F22" s="50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790</v>
      </c>
      <c r="P22" s="35">
        <v>1300</v>
      </c>
      <c r="Q22" s="28">
        <f t="shared" si="0"/>
        <v>790</v>
      </c>
      <c r="R22" s="28">
        <f t="shared" si="1"/>
        <v>1600</v>
      </c>
    </row>
    <row r="23" spans="1:18" ht="33.75">
      <c r="A23" s="52" t="s">
        <v>94</v>
      </c>
      <c r="B23" s="18">
        <v>4370</v>
      </c>
      <c r="C23" s="35">
        <v>0</v>
      </c>
      <c r="D23" s="35">
        <v>0</v>
      </c>
      <c r="E23" s="35">
        <v>0</v>
      </c>
      <c r="F23" s="50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200</v>
      </c>
      <c r="P23" s="35">
        <v>200</v>
      </c>
      <c r="Q23" s="28">
        <f t="shared" si="0"/>
        <v>200</v>
      </c>
      <c r="R23" s="28">
        <f t="shared" si="1"/>
        <v>200</v>
      </c>
    </row>
    <row r="24" spans="1:18" ht="12.75">
      <c r="A24" s="14" t="s">
        <v>52</v>
      </c>
      <c r="B24" s="18">
        <v>4440</v>
      </c>
      <c r="C24" s="35">
        <v>7134</v>
      </c>
      <c r="D24" s="35">
        <v>7632</v>
      </c>
      <c r="E24" s="35">
        <v>6730</v>
      </c>
      <c r="F24" s="50">
        <v>7200</v>
      </c>
      <c r="G24" s="35">
        <v>5384</v>
      </c>
      <c r="H24" s="35">
        <v>5760</v>
      </c>
      <c r="I24" s="35">
        <v>10766</v>
      </c>
      <c r="J24" s="35">
        <v>11520</v>
      </c>
      <c r="K24" s="35">
        <v>10766</v>
      </c>
      <c r="L24" s="35">
        <v>11520</v>
      </c>
      <c r="M24" s="35">
        <v>8076</v>
      </c>
      <c r="N24" s="35">
        <v>8640</v>
      </c>
      <c r="O24" s="35">
        <v>5384</v>
      </c>
      <c r="P24" s="35">
        <v>5760</v>
      </c>
      <c r="Q24" s="28">
        <f t="shared" si="0"/>
        <v>54240</v>
      </c>
      <c r="R24" s="28">
        <f t="shared" si="1"/>
        <v>58032</v>
      </c>
    </row>
    <row r="25" spans="1:18" ht="25.5">
      <c r="A25" s="113" t="s">
        <v>53</v>
      </c>
      <c r="B25" s="114">
        <v>4700</v>
      </c>
      <c r="C25" s="35"/>
      <c r="D25" s="35"/>
      <c r="E25" s="35"/>
      <c r="F25" s="50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8">
        <v>100</v>
      </c>
      <c r="R25" s="28"/>
    </row>
    <row r="26" spans="1:18" s="29" customFormat="1" ht="21.75" customHeight="1">
      <c r="A26" s="103" t="s">
        <v>68</v>
      </c>
      <c r="B26" s="104"/>
      <c r="C26" s="57">
        <f aca="true" t="shared" si="2" ref="C26:R26">SUM(C11:C24)</f>
        <v>136536</v>
      </c>
      <c r="D26" s="57">
        <f t="shared" si="2"/>
        <v>155235</v>
      </c>
      <c r="E26" s="57">
        <f t="shared" si="2"/>
        <v>120077</v>
      </c>
      <c r="F26" s="57">
        <f t="shared" si="2"/>
        <v>124455</v>
      </c>
      <c r="G26" s="57">
        <f t="shared" si="2"/>
        <v>119250</v>
      </c>
      <c r="H26" s="57">
        <f t="shared" si="2"/>
        <v>135565</v>
      </c>
      <c r="I26" s="57">
        <f t="shared" si="2"/>
        <v>209979</v>
      </c>
      <c r="J26" s="57">
        <f t="shared" si="2"/>
        <v>206720</v>
      </c>
      <c r="K26" s="57">
        <f t="shared" si="2"/>
        <v>182019</v>
      </c>
      <c r="L26" s="57">
        <f t="shared" si="2"/>
        <v>202534</v>
      </c>
      <c r="M26" s="57">
        <f t="shared" si="2"/>
        <v>170250</v>
      </c>
      <c r="N26" s="57">
        <f t="shared" si="2"/>
        <v>167889</v>
      </c>
      <c r="O26" s="57">
        <f t="shared" si="2"/>
        <v>112459</v>
      </c>
      <c r="P26" s="57">
        <f t="shared" si="2"/>
        <v>126842</v>
      </c>
      <c r="Q26" s="57">
        <f>SUM(Q11:Q25)</f>
        <v>1050670</v>
      </c>
      <c r="R26" s="57">
        <f>SUM(R11:R25)</f>
        <v>1119240</v>
      </c>
    </row>
    <row r="27" ht="12" customHeight="1"/>
    <row r="28" spans="3:18" ht="12.7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</sheetData>
  <mergeCells count="17">
    <mergeCell ref="Q9:R9"/>
    <mergeCell ref="M9:N9"/>
    <mergeCell ref="O9:P9"/>
    <mergeCell ref="E9:F9"/>
    <mergeCell ref="G9:H9"/>
    <mergeCell ref="I9:J9"/>
    <mergeCell ref="K9:L9"/>
    <mergeCell ref="A7:R7"/>
    <mergeCell ref="A26:B26"/>
    <mergeCell ref="P1:R1"/>
    <mergeCell ref="P2:R2"/>
    <mergeCell ref="P3:R3"/>
    <mergeCell ref="P4:R4"/>
    <mergeCell ref="A6:R6"/>
    <mergeCell ref="A9:A10"/>
    <mergeCell ref="B9:B10"/>
    <mergeCell ref="C9:D9"/>
  </mergeCells>
  <printOptions horizontalCentered="1"/>
  <pageMargins left="0" right="0" top="0.5905511811023623" bottom="0.3937007874015748" header="0" footer="0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6">
      <selection activeCell="H38" sqref="H38"/>
    </sheetView>
  </sheetViews>
  <sheetFormatPr defaultColWidth="9.00390625" defaultRowHeight="12.75"/>
  <cols>
    <col min="3" max="3" width="47.625" style="0" customWidth="1"/>
    <col min="5" max="5" width="12.00390625" style="0" customWidth="1"/>
  </cols>
  <sheetData>
    <row r="1" spans="1:10" ht="12.75" customHeight="1">
      <c r="A1" s="29"/>
      <c r="B1" s="29"/>
      <c r="C1" s="29"/>
      <c r="D1" s="29"/>
      <c r="E1" s="29"/>
      <c r="F1" s="29"/>
      <c r="G1" s="92" t="s">
        <v>133</v>
      </c>
      <c r="H1" s="92"/>
      <c r="I1" s="92"/>
      <c r="J1" s="29"/>
    </row>
    <row r="2" spans="1:10" ht="12.75" customHeight="1">
      <c r="A2" s="29"/>
      <c r="B2" s="29"/>
      <c r="C2" s="29"/>
      <c r="D2" s="29"/>
      <c r="E2" s="29"/>
      <c r="F2" s="29"/>
      <c r="G2" s="92" t="s">
        <v>137</v>
      </c>
      <c r="H2" s="92"/>
      <c r="I2" s="92"/>
      <c r="J2" s="29"/>
    </row>
    <row r="3" spans="1:10" ht="12.75" customHeight="1">
      <c r="A3" s="29"/>
      <c r="B3" s="29"/>
      <c r="C3" s="29"/>
      <c r="D3" s="29"/>
      <c r="E3" s="29"/>
      <c r="F3" s="29"/>
      <c r="G3" s="92" t="s">
        <v>8</v>
      </c>
      <c r="H3" s="92"/>
      <c r="I3" s="92"/>
      <c r="J3" s="29"/>
    </row>
    <row r="4" spans="1:10" ht="12.75" customHeight="1">
      <c r="A4" s="29"/>
      <c r="B4" s="29"/>
      <c r="C4" s="29"/>
      <c r="D4" s="29"/>
      <c r="E4" s="29"/>
      <c r="F4" s="29"/>
      <c r="G4" s="92" t="s">
        <v>120</v>
      </c>
      <c r="H4" s="92"/>
      <c r="I4" s="92"/>
      <c r="J4" s="29"/>
    </row>
    <row r="5" spans="1:10" ht="12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99" t="s">
        <v>116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.75">
      <c r="A7" s="100" t="s">
        <v>117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2.75">
      <c r="A8" s="63"/>
      <c r="B8" s="63"/>
      <c r="C8" s="63"/>
      <c r="D8" s="63"/>
      <c r="E8" s="63"/>
      <c r="F8" s="63"/>
      <c r="G8" s="63"/>
      <c r="H8" s="63"/>
      <c r="I8" s="63"/>
      <c r="J8" s="29"/>
    </row>
    <row r="9" spans="1:10" ht="15.75">
      <c r="A9" s="29"/>
      <c r="B9" s="29"/>
      <c r="C9" s="37"/>
      <c r="D9" s="37"/>
      <c r="E9" s="37"/>
      <c r="F9" s="37"/>
      <c r="G9" s="37"/>
      <c r="H9" s="37"/>
      <c r="I9" s="37"/>
      <c r="J9" s="29"/>
    </row>
    <row r="10" spans="1:10" ht="15.75">
      <c r="A10" s="29"/>
      <c r="B10" s="29"/>
      <c r="C10" s="98" t="s">
        <v>0</v>
      </c>
      <c r="D10" s="98" t="s">
        <v>7</v>
      </c>
      <c r="E10" s="98" t="s">
        <v>11</v>
      </c>
      <c r="F10" s="98"/>
      <c r="G10" s="29"/>
      <c r="H10" s="29"/>
      <c r="I10" s="29"/>
      <c r="J10" s="29"/>
    </row>
    <row r="11" spans="1:10" ht="33.75">
      <c r="A11" s="29"/>
      <c r="B11" s="29"/>
      <c r="C11" s="98"/>
      <c r="D11" s="98"/>
      <c r="E11" s="59" t="s">
        <v>111</v>
      </c>
      <c r="F11" s="59" t="s">
        <v>112</v>
      </c>
      <c r="G11" s="29"/>
      <c r="H11" s="29"/>
      <c r="I11" s="29"/>
      <c r="J11" s="29"/>
    </row>
    <row r="12" spans="1:10" ht="12.75">
      <c r="A12" s="29"/>
      <c r="B12" s="29"/>
      <c r="C12" s="17" t="s">
        <v>35</v>
      </c>
      <c r="D12" s="60" t="s">
        <v>36</v>
      </c>
      <c r="E12" s="24">
        <v>25388</v>
      </c>
      <c r="F12" s="24">
        <v>29996</v>
      </c>
      <c r="G12" s="29"/>
      <c r="H12" s="29"/>
      <c r="I12" s="29"/>
      <c r="J12" s="29"/>
    </row>
    <row r="13" spans="1:10" ht="12.75">
      <c r="A13" s="29"/>
      <c r="B13" s="29"/>
      <c r="C13" s="17" t="s">
        <v>37</v>
      </c>
      <c r="D13" s="60" t="s">
        <v>38</v>
      </c>
      <c r="E13" s="24">
        <v>2305</v>
      </c>
      <c r="F13" s="24">
        <v>2100</v>
      </c>
      <c r="G13" s="29"/>
      <c r="H13" s="29"/>
      <c r="I13" s="29"/>
      <c r="J13" s="29"/>
    </row>
    <row r="14" spans="1:10" ht="12.75">
      <c r="A14" s="29"/>
      <c r="B14" s="29"/>
      <c r="C14" s="17" t="s">
        <v>39</v>
      </c>
      <c r="D14" s="60" t="s">
        <v>40</v>
      </c>
      <c r="E14" s="24">
        <v>4259</v>
      </c>
      <c r="F14" s="24">
        <v>5026</v>
      </c>
      <c r="G14" s="29"/>
      <c r="H14" s="29"/>
      <c r="I14" s="29"/>
      <c r="J14" s="29"/>
    </row>
    <row r="15" spans="1:10" ht="12.75">
      <c r="A15" s="29"/>
      <c r="B15" s="29"/>
      <c r="C15" s="17" t="s">
        <v>41</v>
      </c>
      <c r="D15" s="60" t="s">
        <v>42</v>
      </c>
      <c r="E15" s="24">
        <v>678</v>
      </c>
      <c r="F15" s="24">
        <v>786</v>
      </c>
      <c r="G15" s="29"/>
      <c r="H15" s="29"/>
      <c r="I15" s="29"/>
      <c r="J15" s="29"/>
    </row>
    <row r="16" spans="1:10" ht="12.75">
      <c r="A16" s="29"/>
      <c r="B16" s="29"/>
      <c r="C16" s="17" t="s">
        <v>44</v>
      </c>
      <c r="D16" s="38">
        <v>4210</v>
      </c>
      <c r="E16" s="26">
        <v>1500</v>
      </c>
      <c r="F16" s="26">
        <v>1500</v>
      </c>
      <c r="G16" s="29"/>
      <c r="H16" s="29"/>
      <c r="I16" s="29"/>
      <c r="J16" s="29"/>
    </row>
    <row r="17" spans="1:10" ht="12.75">
      <c r="A17" s="29"/>
      <c r="B17" s="29"/>
      <c r="C17" s="17" t="s">
        <v>45</v>
      </c>
      <c r="D17" s="38">
        <v>4240</v>
      </c>
      <c r="E17" s="26">
        <v>500</v>
      </c>
      <c r="F17" s="26">
        <v>500</v>
      </c>
      <c r="G17" s="29"/>
      <c r="H17" s="29"/>
      <c r="I17" s="29"/>
      <c r="J17" s="29"/>
    </row>
    <row r="18" spans="1:10" ht="18.75" customHeight="1">
      <c r="A18" s="29"/>
      <c r="B18" s="29"/>
      <c r="C18" s="97" t="s">
        <v>68</v>
      </c>
      <c r="D18" s="97"/>
      <c r="E18" s="27">
        <f>SUM(E12:E17)</f>
        <v>34630</v>
      </c>
      <c r="F18" s="27">
        <f>SUM(F12:F17)</f>
        <v>39908</v>
      </c>
      <c r="G18" s="29"/>
      <c r="H18" s="29"/>
      <c r="I18" s="29"/>
      <c r="J18" s="29"/>
    </row>
    <row r="19" ht="12.75">
      <c r="F19" s="29"/>
    </row>
  </sheetData>
  <mergeCells count="10">
    <mergeCell ref="A6:J6"/>
    <mergeCell ref="A7:J7"/>
    <mergeCell ref="C18:D18"/>
    <mergeCell ref="G1:I1"/>
    <mergeCell ref="G2:I2"/>
    <mergeCell ref="G3:I3"/>
    <mergeCell ref="G4:I4"/>
    <mergeCell ref="D10:D11"/>
    <mergeCell ref="E10:F10"/>
    <mergeCell ref="C10:C11"/>
  </mergeCells>
  <printOptions horizontalCentered="1"/>
  <pageMargins left="0.1968503937007874" right="0.1968503937007874" top="0.7874015748031497" bottom="0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3">
      <selection activeCell="G33" sqref="G33"/>
    </sheetView>
  </sheetViews>
  <sheetFormatPr defaultColWidth="9.00390625" defaultRowHeight="12.75"/>
  <cols>
    <col min="3" max="3" width="38.75390625" style="0" customWidth="1"/>
    <col min="5" max="5" width="12.00390625" style="0" customWidth="1"/>
  </cols>
  <sheetData>
    <row r="1" spans="1:12" ht="12.75" customHeight="1">
      <c r="A1" s="29"/>
      <c r="B1" s="29"/>
      <c r="C1" s="29"/>
      <c r="D1" s="29"/>
      <c r="E1" s="29"/>
      <c r="F1" s="29"/>
      <c r="G1" s="29"/>
      <c r="H1" s="29"/>
      <c r="I1" s="92" t="s">
        <v>134</v>
      </c>
      <c r="J1" s="92"/>
      <c r="K1" s="92"/>
      <c r="L1" s="29"/>
    </row>
    <row r="2" spans="1:12" ht="12.75" customHeight="1">
      <c r="A2" s="29"/>
      <c r="B2" s="29"/>
      <c r="C2" s="29"/>
      <c r="D2" s="29"/>
      <c r="E2" s="29"/>
      <c r="F2" s="29"/>
      <c r="G2" s="29"/>
      <c r="H2" s="29"/>
      <c r="I2" s="92" t="s">
        <v>137</v>
      </c>
      <c r="J2" s="92"/>
      <c r="K2" s="92"/>
      <c r="L2" s="29"/>
    </row>
    <row r="3" spans="1:12" ht="12.75" customHeight="1">
      <c r="A3" s="29"/>
      <c r="B3" s="29"/>
      <c r="C3" s="29"/>
      <c r="D3" s="29"/>
      <c r="E3" s="29"/>
      <c r="F3" s="29"/>
      <c r="G3" s="29"/>
      <c r="H3" s="29"/>
      <c r="I3" s="92" t="s">
        <v>8</v>
      </c>
      <c r="J3" s="92"/>
      <c r="K3" s="92"/>
      <c r="L3" s="29"/>
    </row>
    <row r="4" spans="1:12" ht="12.75" customHeight="1">
      <c r="A4" s="29"/>
      <c r="B4" s="29"/>
      <c r="C4" s="29"/>
      <c r="D4" s="29"/>
      <c r="E4" s="29"/>
      <c r="F4" s="29"/>
      <c r="G4" s="29"/>
      <c r="H4" s="29"/>
      <c r="I4" s="92" t="s">
        <v>120</v>
      </c>
      <c r="J4" s="92"/>
      <c r="K4" s="92"/>
      <c r="L4" s="29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.75" customHeight="1">
      <c r="A6" s="99" t="s">
        <v>66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5.75" customHeight="1">
      <c r="A7" s="100" t="s">
        <v>114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29"/>
    </row>
    <row r="9" spans="1:12" ht="15.75">
      <c r="A9" s="29"/>
      <c r="B9" s="29"/>
      <c r="C9" s="37"/>
      <c r="D9" s="37"/>
      <c r="E9" s="37"/>
      <c r="F9" s="37"/>
      <c r="G9" s="37"/>
      <c r="H9" s="37"/>
      <c r="I9" s="37"/>
      <c r="J9" s="37"/>
      <c r="K9" s="37"/>
      <c r="L9" s="29"/>
    </row>
    <row r="10" spans="1:12" ht="15.75">
      <c r="A10" s="29"/>
      <c r="B10" s="29"/>
      <c r="C10" s="111" t="s">
        <v>0</v>
      </c>
      <c r="D10" s="111" t="s">
        <v>7</v>
      </c>
      <c r="E10" s="101" t="s">
        <v>28</v>
      </c>
      <c r="F10" s="102"/>
      <c r="G10" s="29"/>
      <c r="H10" s="29"/>
      <c r="I10" s="29"/>
      <c r="J10" s="29"/>
      <c r="K10" s="29"/>
      <c r="L10" s="29"/>
    </row>
    <row r="11" spans="1:12" ht="33.75">
      <c r="A11" s="29"/>
      <c r="B11" s="29"/>
      <c r="C11" s="112"/>
      <c r="D11" s="112"/>
      <c r="E11" s="59" t="s">
        <v>111</v>
      </c>
      <c r="F11" s="59" t="s">
        <v>112</v>
      </c>
      <c r="G11" s="29"/>
      <c r="H11" s="29"/>
      <c r="I11" s="29"/>
      <c r="J11" s="29"/>
      <c r="K11" s="29"/>
      <c r="L11" s="29"/>
    </row>
    <row r="12" spans="1:12" ht="12.75">
      <c r="A12" s="29"/>
      <c r="B12" s="29"/>
      <c r="C12" s="17" t="s">
        <v>33</v>
      </c>
      <c r="D12" s="60" t="s">
        <v>34</v>
      </c>
      <c r="E12" s="24">
        <v>300</v>
      </c>
      <c r="F12" s="24">
        <v>300</v>
      </c>
      <c r="G12" s="29"/>
      <c r="H12" s="29"/>
      <c r="I12" s="29"/>
      <c r="J12" s="29"/>
      <c r="K12" s="29"/>
      <c r="L12" s="29"/>
    </row>
    <row r="13" spans="1:12" ht="12.75">
      <c r="A13" s="29"/>
      <c r="B13" s="29"/>
      <c r="C13" s="17" t="s">
        <v>35</v>
      </c>
      <c r="D13" s="60" t="s">
        <v>36</v>
      </c>
      <c r="E13" s="24">
        <v>766792</v>
      </c>
      <c r="F13" s="24">
        <v>806297</v>
      </c>
      <c r="G13" s="29"/>
      <c r="H13" s="29"/>
      <c r="I13" s="29"/>
      <c r="J13" s="29"/>
      <c r="K13" s="29"/>
      <c r="L13" s="29"/>
    </row>
    <row r="14" spans="1:12" ht="12.75">
      <c r="A14" s="29"/>
      <c r="B14" s="29"/>
      <c r="C14" s="17" t="s">
        <v>37</v>
      </c>
      <c r="D14" s="60" t="s">
        <v>38</v>
      </c>
      <c r="E14" s="24">
        <v>57049</v>
      </c>
      <c r="F14" s="24">
        <v>63626</v>
      </c>
      <c r="G14" s="29"/>
      <c r="H14" s="29"/>
      <c r="I14" s="29"/>
      <c r="J14" s="29"/>
      <c r="K14" s="29"/>
      <c r="L14" s="29"/>
    </row>
    <row r="15" spans="1:12" ht="12.75">
      <c r="A15" s="29"/>
      <c r="B15" s="29"/>
      <c r="C15" s="17" t="s">
        <v>39</v>
      </c>
      <c r="D15" s="60" t="s">
        <v>40</v>
      </c>
      <c r="E15" s="24">
        <v>124400</v>
      </c>
      <c r="F15" s="24">
        <v>130250</v>
      </c>
      <c r="G15" s="29"/>
      <c r="H15" s="29"/>
      <c r="I15" s="29"/>
      <c r="J15" s="29"/>
      <c r="K15" s="29"/>
      <c r="L15" s="29"/>
    </row>
    <row r="16" spans="1:12" ht="12.75">
      <c r="A16" s="29"/>
      <c r="B16" s="29"/>
      <c r="C16" s="17" t="s">
        <v>41</v>
      </c>
      <c r="D16" s="60" t="s">
        <v>42</v>
      </c>
      <c r="E16" s="24">
        <v>20184</v>
      </c>
      <c r="F16" s="24">
        <v>21133</v>
      </c>
      <c r="G16" s="29"/>
      <c r="H16" s="29"/>
      <c r="I16" s="29"/>
      <c r="J16" s="29"/>
      <c r="K16" s="29"/>
      <c r="L16" s="29"/>
    </row>
    <row r="17" spans="1:12" ht="12.75">
      <c r="A17" s="29"/>
      <c r="B17" s="29"/>
      <c r="C17" s="17" t="s">
        <v>44</v>
      </c>
      <c r="D17" s="38">
        <v>4210</v>
      </c>
      <c r="E17" s="26">
        <v>5035</v>
      </c>
      <c r="F17" s="26">
        <v>4800</v>
      </c>
      <c r="G17" s="29"/>
      <c r="H17" s="29"/>
      <c r="I17" s="29"/>
      <c r="J17" s="29"/>
      <c r="K17" s="29"/>
      <c r="L17" s="29"/>
    </row>
    <row r="18" spans="1:12" ht="25.5">
      <c r="A18" s="29"/>
      <c r="B18" s="29"/>
      <c r="C18" s="17" t="s">
        <v>45</v>
      </c>
      <c r="D18" s="38">
        <v>4240</v>
      </c>
      <c r="E18" s="26">
        <v>1200</v>
      </c>
      <c r="F18" s="26">
        <v>1200</v>
      </c>
      <c r="G18" s="29"/>
      <c r="H18" s="29"/>
      <c r="I18" s="29"/>
      <c r="J18" s="29"/>
      <c r="K18" s="29"/>
      <c r="L18" s="29"/>
    </row>
    <row r="19" spans="1:12" ht="12.75">
      <c r="A19" s="29"/>
      <c r="B19" s="29"/>
      <c r="C19" s="17" t="s">
        <v>47</v>
      </c>
      <c r="D19" s="38">
        <v>4270</v>
      </c>
      <c r="E19" s="26">
        <v>814</v>
      </c>
      <c r="F19" s="26"/>
      <c r="G19" s="29"/>
      <c r="H19" s="29"/>
      <c r="I19" s="29"/>
      <c r="J19" s="29"/>
      <c r="K19" s="29"/>
      <c r="L19" s="29"/>
    </row>
    <row r="20" spans="1:12" ht="12.75">
      <c r="A20" s="29"/>
      <c r="B20" s="29"/>
      <c r="C20" s="17" t="s">
        <v>48</v>
      </c>
      <c r="D20" s="38">
        <v>4280</v>
      </c>
      <c r="E20" s="26">
        <v>600</v>
      </c>
      <c r="F20" s="26">
        <v>800</v>
      </c>
      <c r="G20" s="29"/>
      <c r="H20" s="29"/>
      <c r="I20" s="29"/>
      <c r="J20" s="29"/>
      <c r="K20" s="29"/>
      <c r="L20" s="29"/>
    </row>
    <row r="21" spans="1:12" ht="12.75">
      <c r="A21" s="29"/>
      <c r="B21" s="29"/>
      <c r="C21" s="17" t="s">
        <v>49</v>
      </c>
      <c r="D21" s="38">
        <v>4300</v>
      </c>
      <c r="E21" s="26">
        <v>28501</v>
      </c>
      <c r="F21" s="26">
        <v>29315</v>
      </c>
      <c r="G21" s="29"/>
      <c r="H21" s="29"/>
      <c r="I21" s="29"/>
      <c r="J21" s="29"/>
      <c r="K21" s="29"/>
      <c r="L21" s="29"/>
    </row>
    <row r="22" spans="1:12" ht="12.75">
      <c r="A22" s="29"/>
      <c r="B22" s="29"/>
      <c r="C22" s="17" t="s">
        <v>50</v>
      </c>
      <c r="D22" s="38">
        <v>4350</v>
      </c>
      <c r="E22" s="26">
        <v>600</v>
      </c>
      <c r="F22" s="26">
        <v>600</v>
      </c>
      <c r="G22" s="29"/>
      <c r="H22" s="29"/>
      <c r="I22" s="29"/>
      <c r="J22" s="29"/>
      <c r="K22" s="29"/>
      <c r="L22" s="29"/>
    </row>
    <row r="23" spans="1:12" ht="38.25">
      <c r="A23" s="29"/>
      <c r="B23" s="29"/>
      <c r="C23" s="17" t="s">
        <v>94</v>
      </c>
      <c r="D23" s="38">
        <v>4370</v>
      </c>
      <c r="E23" s="26">
        <v>3600</v>
      </c>
      <c r="F23" s="26">
        <v>3600</v>
      </c>
      <c r="G23" s="29"/>
      <c r="H23" s="29"/>
      <c r="I23" s="29"/>
      <c r="J23" s="29"/>
      <c r="K23" s="29"/>
      <c r="L23" s="29"/>
    </row>
    <row r="24" spans="1:12" ht="12.75">
      <c r="A24" s="29"/>
      <c r="B24" s="29"/>
      <c r="C24" s="17" t="s">
        <v>51</v>
      </c>
      <c r="D24" s="38">
        <v>4410</v>
      </c>
      <c r="E24" s="26">
        <v>1500</v>
      </c>
      <c r="F24" s="26">
        <v>1300</v>
      </c>
      <c r="G24" s="29"/>
      <c r="H24" s="29"/>
      <c r="I24" s="29"/>
      <c r="J24" s="29"/>
      <c r="K24" s="29"/>
      <c r="L24" s="29"/>
    </row>
    <row r="25" spans="1:12" ht="12.75">
      <c r="A25" s="29"/>
      <c r="B25" s="29"/>
      <c r="C25" s="17" t="s">
        <v>52</v>
      </c>
      <c r="D25" s="38">
        <v>4440</v>
      </c>
      <c r="E25" s="26">
        <v>40790</v>
      </c>
      <c r="F25" s="26">
        <v>43345</v>
      </c>
      <c r="G25" s="29"/>
      <c r="H25" s="29"/>
      <c r="I25" s="29"/>
      <c r="J25" s="29"/>
      <c r="K25" s="29"/>
      <c r="L25" s="29"/>
    </row>
    <row r="26" spans="1:12" ht="25.5">
      <c r="A26" s="29"/>
      <c r="B26" s="29"/>
      <c r="C26" s="17" t="s">
        <v>53</v>
      </c>
      <c r="D26" s="38">
        <v>4700</v>
      </c>
      <c r="E26" s="26">
        <v>1000</v>
      </c>
      <c r="F26" s="26">
        <v>1000</v>
      </c>
      <c r="G26" s="29"/>
      <c r="H26" s="29"/>
      <c r="I26" s="29"/>
      <c r="J26" s="29"/>
      <c r="K26" s="29"/>
      <c r="L26" s="29"/>
    </row>
    <row r="27" spans="1:12" ht="26.25" customHeight="1">
      <c r="A27" s="29"/>
      <c r="B27" s="29"/>
      <c r="C27" s="103" t="s">
        <v>68</v>
      </c>
      <c r="D27" s="104"/>
      <c r="E27" s="27">
        <f>SUM(E12:E26)</f>
        <v>1052365</v>
      </c>
      <c r="F27" s="27">
        <f>SUM(F12:F26)</f>
        <v>1107566</v>
      </c>
      <c r="G27" s="29"/>
      <c r="H27" s="29"/>
      <c r="I27" s="29"/>
      <c r="J27" s="29"/>
      <c r="K27" s="29"/>
      <c r="L27" s="29"/>
    </row>
    <row r="28" ht="12.75">
      <c r="F28" s="29"/>
    </row>
  </sheetData>
  <mergeCells count="10">
    <mergeCell ref="C27:D27"/>
    <mergeCell ref="I1:K1"/>
    <mergeCell ref="I2:K2"/>
    <mergeCell ref="I3:K3"/>
    <mergeCell ref="I4:K4"/>
    <mergeCell ref="D10:D11"/>
    <mergeCell ref="E10:F10"/>
    <mergeCell ref="A6:L6"/>
    <mergeCell ref="A7:L7"/>
    <mergeCell ref="C10:C11"/>
  </mergeCells>
  <printOptions horizontalCentered="1"/>
  <pageMargins left="0.1968503937007874" right="0.1968503937007874" top="0.984251968503937" bottom="0" header="0" footer="0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workbookViewId="0" topLeftCell="A10">
      <selection activeCell="J28" sqref="J28"/>
    </sheetView>
  </sheetViews>
  <sheetFormatPr defaultColWidth="9.00390625" defaultRowHeight="12.75"/>
  <cols>
    <col min="1" max="1" width="36.375" style="0" customWidth="1"/>
    <col min="3" max="3" width="12.00390625" style="0" customWidth="1"/>
    <col min="5" max="5" width="12.00390625" style="0" customWidth="1"/>
    <col min="7" max="7" width="12.00390625" style="0" customWidth="1"/>
    <col min="8" max="8" width="10.875" style="0" customWidth="1"/>
    <col min="9" max="9" width="12.00390625" style="0" customWidth="1"/>
  </cols>
  <sheetData>
    <row r="1" spans="1:13" ht="12.75" customHeight="1">
      <c r="A1" s="29"/>
      <c r="B1" s="29"/>
      <c r="C1" s="29"/>
      <c r="D1" s="29"/>
      <c r="E1" s="29"/>
      <c r="F1" s="29"/>
      <c r="G1" s="29"/>
      <c r="H1" s="29"/>
      <c r="I1" s="29"/>
      <c r="J1" s="92" t="s">
        <v>135</v>
      </c>
      <c r="K1" s="92"/>
      <c r="L1" s="92"/>
      <c r="M1" s="29"/>
    </row>
    <row r="2" spans="1:13" ht="12.75" customHeight="1">
      <c r="A2" s="29"/>
      <c r="B2" s="29"/>
      <c r="C2" s="29"/>
      <c r="D2" s="29"/>
      <c r="E2" s="29"/>
      <c r="F2" s="29"/>
      <c r="G2" s="29"/>
      <c r="H2" s="29"/>
      <c r="I2" s="29"/>
      <c r="J2" s="92" t="s">
        <v>137</v>
      </c>
      <c r="K2" s="92"/>
      <c r="L2" s="92"/>
      <c r="M2" s="29"/>
    </row>
    <row r="3" spans="1:13" ht="12.75" customHeight="1">
      <c r="A3" s="29"/>
      <c r="B3" s="29"/>
      <c r="C3" s="29"/>
      <c r="D3" s="29"/>
      <c r="E3" s="29"/>
      <c r="F3" s="29"/>
      <c r="G3" s="29"/>
      <c r="H3" s="29"/>
      <c r="I3" s="29"/>
      <c r="J3" s="92" t="s">
        <v>8</v>
      </c>
      <c r="K3" s="92"/>
      <c r="L3" s="92"/>
      <c r="M3" s="29"/>
    </row>
    <row r="4" spans="1:13" ht="12.75" customHeight="1">
      <c r="A4" s="29"/>
      <c r="B4" s="29"/>
      <c r="C4" s="29"/>
      <c r="D4" s="29"/>
      <c r="E4" s="29"/>
      <c r="F4" s="29"/>
      <c r="G4" s="29"/>
      <c r="H4" s="29"/>
      <c r="I4" s="29"/>
      <c r="J4" s="92" t="s">
        <v>120</v>
      </c>
      <c r="K4" s="92"/>
      <c r="L4" s="92"/>
      <c r="M4" s="29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>
      <c r="A6" s="99" t="s">
        <v>67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.75">
      <c r="A7" s="100" t="s">
        <v>115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.75" customHeight="1">
      <c r="A9" s="111" t="s">
        <v>0</v>
      </c>
      <c r="B9" s="111" t="s">
        <v>7</v>
      </c>
      <c r="C9" s="101" t="s">
        <v>29</v>
      </c>
      <c r="D9" s="102"/>
      <c r="E9" s="101" t="s">
        <v>30</v>
      </c>
      <c r="F9" s="102"/>
      <c r="G9" s="101" t="s">
        <v>31</v>
      </c>
      <c r="H9" s="102"/>
      <c r="I9" s="101" t="s">
        <v>6</v>
      </c>
      <c r="J9" s="102"/>
      <c r="K9" s="29"/>
      <c r="L9" s="29"/>
      <c r="M9" s="29"/>
    </row>
    <row r="10" spans="1:13" ht="33.75">
      <c r="A10" s="112"/>
      <c r="B10" s="112"/>
      <c r="C10" s="59" t="s">
        <v>111</v>
      </c>
      <c r="D10" s="59" t="s">
        <v>112</v>
      </c>
      <c r="E10" s="59" t="s">
        <v>111</v>
      </c>
      <c r="F10" s="59" t="s">
        <v>112</v>
      </c>
      <c r="G10" s="59" t="s">
        <v>111</v>
      </c>
      <c r="H10" s="59" t="s">
        <v>112</v>
      </c>
      <c r="I10" s="59" t="s">
        <v>111</v>
      </c>
      <c r="J10" s="59" t="s">
        <v>112</v>
      </c>
      <c r="K10" s="64"/>
      <c r="L10" s="29"/>
      <c r="M10" s="29"/>
    </row>
    <row r="11" spans="1:13" ht="25.5">
      <c r="A11" s="17" t="s">
        <v>33</v>
      </c>
      <c r="B11" s="60" t="s">
        <v>34</v>
      </c>
      <c r="C11" s="24">
        <v>2000</v>
      </c>
      <c r="D11" s="24">
        <v>2000</v>
      </c>
      <c r="E11" s="24">
        <v>1300</v>
      </c>
      <c r="F11" s="24">
        <v>1300</v>
      </c>
      <c r="G11" s="24">
        <v>1500</v>
      </c>
      <c r="H11" s="24">
        <v>1200</v>
      </c>
      <c r="I11" s="24">
        <f>SUM(C11+E11+G11)</f>
        <v>4800</v>
      </c>
      <c r="J11" s="24">
        <f>SUM(D11+F11+H11)</f>
        <v>4500</v>
      </c>
      <c r="K11" s="65"/>
      <c r="L11" s="29"/>
      <c r="M11" s="29"/>
    </row>
    <row r="12" spans="1:13" ht="12.75">
      <c r="A12" s="17" t="s">
        <v>35</v>
      </c>
      <c r="B12" s="60" t="s">
        <v>36</v>
      </c>
      <c r="C12" s="24">
        <v>1105221</v>
      </c>
      <c r="D12" s="24">
        <v>1138659</v>
      </c>
      <c r="E12" s="24">
        <v>940001</v>
      </c>
      <c r="F12" s="24">
        <v>1086920</v>
      </c>
      <c r="G12" s="24">
        <v>1045601</v>
      </c>
      <c r="H12" s="24">
        <v>900874</v>
      </c>
      <c r="I12" s="24">
        <f aca="true" t="shared" si="0" ref="I12:J31">SUM(C12+E12+G12)</f>
        <v>3090823</v>
      </c>
      <c r="J12" s="24">
        <f t="shared" si="0"/>
        <v>3126453</v>
      </c>
      <c r="K12" s="65"/>
      <c r="L12" s="29"/>
      <c r="M12" s="29"/>
    </row>
    <row r="13" spans="1:13" ht="12.75">
      <c r="A13" s="17" t="s">
        <v>37</v>
      </c>
      <c r="B13" s="60" t="s">
        <v>38</v>
      </c>
      <c r="C13" s="24">
        <v>79585</v>
      </c>
      <c r="D13" s="24">
        <v>85187</v>
      </c>
      <c r="E13" s="24">
        <v>68800</v>
      </c>
      <c r="F13" s="24">
        <v>77619</v>
      </c>
      <c r="G13" s="24">
        <v>73852</v>
      </c>
      <c r="H13" s="24">
        <v>80081</v>
      </c>
      <c r="I13" s="24">
        <f t="shared" si="0"/>
        <v>222237</v>
      </c>
      <c r="J13" s="24">
        <f t="shared" si="0"/>
        <v>242887</v>
      </c>
      <c r="K13" s="65"/>
      <c r="L13" s="29"/>
      <c r="M13" s="29"/>
    </row>
    <row r="14" spans="1:13" ht="12.75">
      <c r="A14" s="17" t="s">
        <v>39</v>
      </c>
      <c r="B14" s="60" t="s">
        <v>40</v>
      </c>
      <c r="C14" s="24">
        <v>176204</v>
      </c>
      <c r="D14" s="24">
        <v>182452</v>
      </c>
      <c r="E14" s="24">
        <v>147677</v>
      </c>
      <c r="F14" s="24">
        <v>168253</v>
      </c>
      <c r="G14" s="24">
        <v>169925</v>
      </c>
      <c r="H14" s="24">
        <v>150562</v>
      </c>
      <c r="I14" s="24">
        <f t="shared" si="0"/>
        <v>493806</v>
      </c>
      <c r="J14" s="24">
        <f t="shared" si="0"/>
        <v>501267</v>
      </c>
      <c r="K14" s="65"/>
      <c r="L14" s="29"/>
      <c r="M14" s="29"/>
    </row>
    <row r="15" spans="1:13" ht="12.75">
      <c r="A15" s="17" t="s">
        <v>41</v>
      </c>
      <c r="B15" s="60" t="s">
        <v>42</v>
      </c>
      <c r="C15" s="24">
        <v>26920</v>
      </c>
      <c r="D15" s="24">
        <v>29428</v>
      </c>
      <c r="E15" s="24">
        <v>23819</v>
      </c>
      <c r="F15" s="24">
        <v>22138</v>
      </c>
      <c r="G15" s="24">
        <v>23228</v>
      </c>
      <c r="H15" s="24">
        <v>21600</v>
      </c>
      <c r="I15" s="24">
        <f t="shared" si="0"/>
        <v>73967</v>
      </c>
      <c r="J15" s="24">
        <f t="shared" si="0"/>
        <v>73166</v>
      </c>
      <c r="K15" s="65"/>
      <c r="L15" s="29"/>
      <c r="M15" s="29"/>
    </row>
    <row r="16" spans="1:13" ht="12.75">
      <c r="A16" s="17" t="s">
        <v>43</v>
      </c>
      <c r="B16" s="38">
        <v>4170</v>
      </c>
      <c r="C16" s="26">
        <v>24283</v>
      </c>
      <c r="D16" s="26">
        <v>3000</v>
      </c>
      <c r="E16" s="26">
        <v>9000</v>
      </c>
      <c r="F16" s="26">
        <v>9000</v>
      </c>
      <c r="G16" s="26">
        <v>2000</v>
      </c>
      <c r="H16" s="26">
        <v>3600</v>
      </c>
      <c r="I16" s="24">
        <f t="shared" si="0"/>
        <v>35283</v>
      </c>
      <c r="J16" s="24">
        <f t="shared" si="0"/>
        <v>15600</v>
      </c>
      <c r="K16" s="65"/>
      <c r="L16" s="29"/>
      <c r="M16" s="29"/>
    </row>
    <row r="17" spans="1:13" ht="12.75">
      <c r="A17" s="17" t="s">
        <v>44</v>
      </c>
      <c r="B17" s="38">
        <v>4210</v>
      </c>
      <c r="C17" s="26">
        <v>94151</v>
      </c>
      <c r="D17" s="26">
        <v>90000</v>
      </c>
      <c r="E17" s="26">
        <v>113430</v>
      </c>
      <c r="F17" s="26">
        <v>104553</v>
      </c>
      <c r="G17" s="26">
        <v>19000</v>
      </c>
      <c r="H17" s="26">
        <v>18000</v>
      </c>
      <c r="I17" s="24">
        <f t="shared" si="0"/>
        <v>226581</v>
      </c>
      <c r="J17" s="24">
        <f t="shared" si="0"/>
        <v>212553</v>
      </c>
      <c r="K17" s="65"/>
      <c r="L17" s="29"/>
      <c r="M17" s="29"/>
    </row>
    <row r="18" spans="1:13" ht="17.25" customHeight="1">
      <c r="A18" s="17" t="s">
        <v>57</v>
      </c>
      <c r="B18" s="38">
        <v>4220</v>
      </c>
      <c r="C18" s="26">
        <v>357857</v>
      </c>
      <c r="D18" s="26">
        <v>326250</v>
      </c>
      <c r="E18" s="26">
        <v>308540</v>
      </c>
      <c r="F18" s="26">
        <v>316951</v>
      </c>
      <c r="G18" s="26">
        <v>249085</v>
      </c>
      <c r="H18" s="26">
        <v>256500</v>
      </c>
      <c r="I18" s="24">
        <f t="shared" si="0"/>
        <v>915482</v>
      </c>
      <c r="J18" s="24">
        <f t="shared" si="0"/>
        <v>899701</v>
      </c>
      <c r="K18" s="65"/>
      <c r="L18" s="29"/>
      <c r="M18" s="29"/>
    </row>
    <row r="19" spans="1:13" ht="25.5">
      <c r="A19" s="17" t="s">
        <v>45</v>
      </c>
      <c r="B19" s="38">
        <v>4240</v>
      </c>
      <c r="C19" s="26">
        <v>25390</v>
      </c>
      <c r="D19" s="26">
        <v>2000</v>
      </c>
      <c r="E19" s="26">
        <v>2100</v>
      </c>
      <c r="F19" s="26">
        <v>2100</v>
      </c>
      <c r="G19" s="26">
        <v>500</v>
      </c>
      <c r="H19" s="26">
        <v>610</v>
      </c>
      <c r="I19" s="24">
        <f t="shared" si="0"/>
        <v>27990</v>
      </c>
      <c r="J19" s="24">
        <f t="shared" si="0"/>
        <v>4710</v>
      </c>
      <c r="K19" s="65"/>
      <c r="L19" s="29"/>
      <c r="M19" s="29"/>
    </row>
    <row r="20" spans="1:13" ht="12.75">
      <c r="A20" s="17" t="s">
        <v>46</v>
      </c>
      <c r="B20" s="38">
        <v>4260</v>
      </c>
      <c r="C20" s="26">
        <v>156723</v>
      </c>
      <c r="D20" s="26">
        <v>151116</v>
      </c>
      <c r="E20" s="26">
        <v>183700</v>
      </c>
      <c r="F20" s="26">
        <v>150200</v>
      </c>
      <c r="G20" s="26">
        <v>160730</v>
      </c>
      <c r="H20" s="26">
        <v>113784</v>
      </c>
      <c r="I20" s="24">
        <f t="shared" si="0"/>
        <v>501153</v>
      </c>
      <c r="J20" s="24">
        <f t="shared" si="0"/>
        <v>415100</v>
      </c>
      <c r="K20" s="65"/>
      <c r="L20" s="29"/>
      <c r="M20" s="29"/>
    </row>
    <row r="21" spans="1:13" ht="12.75">
      <c r="A21" s="17" t="s">
        <v>47</v>
      </c>
      <c r="B21" s="38">
        <v>4270</v>
      </c>
      <c r="C21" s="26">
        <v>8000</v>
      </c>
      <c r="D21" s="26">
        <v>8500</v>
      </c>
      <c r="E21" s="26">
        <v>38500</v>
      </c>
      <c r="F21" s="26">
        <v>35500</v>
      </c>
      <c r="G21" s="26">
        <v>15529</v>
      </c>
      <c r="H21" s="26">
        <v>5000</v>
      </c>
      <c r="I21" s="24">
        <f t="shared" si="0"/>
        <v>62029</v>
      </c>
      <c r="J21" s="24">
        <f t="shared" si="0"/>
        <v>49000</v>
      </c>
      <c r="K21" s="65"/>
      <c r="L21" s="29"/>
      <c r="M21" s="29"/>
    </row>
    <row r="22" spans="1:13" ht="12.75">
      <c r="A22" s="17" t="s">
        <v>48</v>
      </c>
      <c r="B22" s="38">
        <v>4280</v>
      </c>
      <c r="C22" s="26">
        <v>2000</v>
      </c>
      <c r="D22" s="26">
        <v>2000</v>
      </c>
      <c r="E22" s="26">
        <v>700</v>
      </c>
      <c r="F22" s="26">
        <v>700</v>
      </c>
      <c r="G22" s="26">
        <v>1500</v>
      </c>
      <c r="H22" s="26">
        <v>1500</v>
      </c>
      <c r="I22" s="24">
        <f t="shared" si="0"/>
        <v>4200</v>
      </c>
      <c r="J22" s="24">
        <f t="shared" si="0"/>
        <v>4200</v>
      </c>
      <c r="K22" s="65"/>
      <c r="L22" s="29"/>
      <c r="M22" s="29"/>
    </row>
    <row r="23" spans="1:13" ht="12.75">
      <c r="A23" s="17" t="s">
        <v>49</v>
      </c>
      <c r="B23" s="38">
        <v>4300</v>
      </c>
      <c r="C23" s="26">
        <v>50000</v>
      </c>
      <c r="D23" s="26">
        <v>50400</v>
      </c>
      <c r="E23" s="26">
        <v>59480</v>
      </c>
      <c r="F23" s="26">
        <v>53000</v>
      </c>
      <c r="G23" s="26">
        <v>40100</v>
      </c>
      <c r="H23" s="26">
        <v>30000</v>
      </c>
      <c r="I23" s="24">
        <f t="shared" si="0"/>
        <v>149580</v>
      </c>
      <c r="J23" s="24">
        <f t="shared" si="0"/>
        <v>133400</v>
      </c>
      <c r="K23" s="65"/>
      <c r="L23" s="29"/>
      <c r="M23" s="29"/>
    </row>
    <row r="24" spans="1:13" ht="12.75">
      <c r="A24" s="17" t="s">
        <v>50</v>
      </c>
      <c r="B24" s="38">
        <v>4350</v>
      </c>
      <c r="C24" s="26">
        <v>0</v>
      </c>
      <c r="D24" s="26"/>
      <c r="E24" s="26">
        <v>571</v>
      </c>
      <c r="F24" s="26">
        <v>713</v>
      </c>
      <c r="G24" s="26">
        <v>1500</v>
      </c>
      <c r="H24" s="26">
        <v>1000</v>
      </c>
      <c r="I24" s="24">
        <f t="shared" si="0"/>
        <v>2071</v>
      </c>
      <c r="J24" s="24">
        <f t="shared" si="0"/>
        <v>1713</v>
      </c>
      <c r="K24" s="65"/>
      <c r="L24" s="29"/>
      <c r="M24" s="29"/>
    </row>
    <row r="25" spans="1:13" ht="38.25">
      <c r="A25" s="17" t="s">
        <v>94</v>
      </c>
      <c r="B25" s="38">
        <v>4370</v>
      </c>
      <c r="C25" s="26">
        <v>4500</v>
      </c>
      <c r="D25" s="26">
        <v>4500</v>
      </c>
      <c r="E25" s="26">
        <v>3250</v>
      </c>
      <c r="F25" s="26">
        <v>3250</v>
      </c>
      <c r="G25" s="26">
        <v>4900</v>
      </c>
      <c r="H25" s="26">
        <v>3900</v>
      </c>
      <c r="I25" s="24">
        <f t="shared" si="0"/>
        <v>12650</v>
      </c>
      <c r="J25" s="24">
        <f t="shared" si="0"/>
        <v>11650</v>
      </c>
      <c r="K25" s="65"/>
      <c r="L25" s="29"/>
      <c r="M25" s="29"/>
    </row>
    <row r="26" spans="1:13" ht="25.5">
      <c r="A26" s="17" t="s">
        <v>55</v>
      </c>
      <c r="B26" s="38">
        <v>4390</v>
      </c>
      <c r="C26" s="26">
        <v>0</v>
      </c>
      <c r="D26" s="26"/>
      <c r="E26" s="26">
        <v>800</v>
      </c>
      <c r="F26" s="26">
        <v>600</v>
      </c>
      <c r="G26" s="26">
        <v>0</v>
      </c>
      <c r="H26" s="26"/>
      <c r="I26" s="24">
        <f t="shared" si="0"/>
        <v>800</v>
      </c>
      <c r="J26" s="24">
        <f t="shared" si="0"/>
        <v>600</v>
      </c>
      <c r="K26" s="65"/>
      <c r="L26" s="29"/>
      <c r="M26" s="29"/>
    </row>
    <row r="27" spans="1:13" ht="12.75">
      <c r="A27" s="17" t="s">
        <v>51</v>
      </c>
      <c r="B27" s="38">
        <v>4410</v>
      </c>
      <c r="C27" s="26">
        <v>0</v>
      </c>
      <c r="D27" s="26"/>
      <c r="E27" s="26">
        <v>1250</v>
      </c>
      <c r="F27" s="26">
        <v>500</v>
      </c>
      <c r="G27" s="26">
        <v>300</v>
      </c>
      <c r="H27" s="26">
        <v>300</v>
      </c>
      <c r="I27" s="24">
        <f t="shared" si="0"/>
        <v>1550</v>
      </c>
      <c r="J27" s="24">
        <f t="shared" si="0"/>
        <v>800</v>
      </c>
      <c r="K27" s="65"/>
      <c r="L27" s="29"/>
      <c r="M27" s="29"/>
    </row>
    <row r="28" spans="1:13" ht="12.75">
      <c r="A28" s="17" t="s">
        <v>52</v>
      </c>
      <c r="B28" s="38">
        <v>4440</v>
      </c>
      <c r="C28" s="26">
        <v>64468</v>
      </c>
      <c r="D28" s="26">
        <v>64472</v>
      </c>
      <c r="E28" s="26">
        <v>50848</v>
      </c>
      <c r="F28" s="26">
        <v>50848</v>
      </c>
      <c r="G28" s="26">
        <v>55524</v>
      </c>
      <c r="H28" s="26">
        <v>50099</v>
      </c>
      <c r="I28" s="24">
        <f t="shared" si="0"/>
        <v>170840</v>
      </c>
      <c r="J28" s="24">
        <f t="shared" si="0"/>
        <v>165419</v>
      </c>
      <c r="K28" s="65"/>
      <c r="L28" s="29"/>
      <c r="M28" s="29"/>
    </row>
    <row r="29" spans="1:13" ht="25.5">
      <c r="A29" s="17" t="s">
        <v>53</v>
      </c>
      <c r="B29" s="38">
        <v>4700</v>
      </c>
      <c r="C29" s="26">
        <v>2000</v>
      </c>
      <c r="D29" s="26">
        <v>2000</v>
      </c>
      <c r="E29" s="26">
        <v>2400</v>
      </c>
      <c r="F29" s="26">
        <v>1400</v>
      </c>
      <c r="G29" s="26">
        <v>2000</v>
      </c>
      <c r="H29" s="26">
        <v>2000</v>
      </c>
      <c r="I29" s="24">
        <f t="shared" si="0"/>
        <v>6400</v>
      </c>
      <c r="J29" s="24">
        <f t="shared" si="0"/>
        <v>5400</v>
      </c>
      <c r="K29" s="65"/>
      <c r="L29" s="29"/>
      <c r="M29" s="29"/>
    </row>
    <row r="30" spans="1:13" ht="25.5">
      <c r="A30" s="61" t="s">
        <v>79</v>
      </c>
      <c r="B30" s="66">
        <v>6050</v>
      </c>
      <c r="C30" s="26">
        <v>0</v>
      </c>
      <c r="D30" s="26"/>
      <c r="E30" s="26"/>
      <c r="F30" s="26"/>
      <c r="G30" s="59">
        <v>100000</v>
      </c>
      <c r="H30" s="26"/>
      <c r="I30" s="24">
        <v>100000</v>
      </c>
      <c r="J30" s="24">
        <f t="shared" si="0"/>
        <v>0</v>
      </c>
      <c r="K30" s="65"/>
      <c r="L30" s="29"/>
      <c r="M30" s="29"/>
    </row>
    <row r="31" spans="1:13" ht="25.5">
      <c r="A31" s="61" t="s">
        <v>80</v>
      </c>
      <c r="B31" s="66">
        <v>6060</v>
      </c>
      <c r="C31" s="26">
        <v>5724</v>
      </c>
      <c r="D31" s="26"/>
      <c r="E31" s="26"/>
      <c r="F31" s="26"/>
      <c r="G31" s="26">
        <v>0</v>
      </c>
      <c r="H31" s="26"/>
      <c r="I31" s="24">
        <f t="shared" si="0"/>
        <v>5724</v>
      </c>
      <c r="J31" s="24">
        <f t="shared" si="0"/>
        <v>0</v>
      </c>
      <c r="K31" s="65"/>
      <c r="L31" s="29"/>
      <c r="M31" s="29"/>
    </row>
    <row r="32" spans="1:13" ht="22.5" customHeight="1">
      <c r="A32" s="103" t="s">
        <v>68</v>
      </c>
      <c r="B32" s="104"/>
      <c r="C32" s="27">
        <f aca="true" t="shared" si="1" ref="C32:I32">SUM(C11:C31)</f>
        <v>2185026</v>
      </c>
      <c r="D32" s="27">
        <f t="shared" si="1"/>
        <v>2141964</v>
      </c>
      <c r="E32" s="27">
        <f>SUM(E11:E31)</f>
        <v>1956166</v>
      </c>
      <c r="F32" s="27">
        <f>SUM(F11:F31)</f>
        <v>2085545</v>
      </c>
      <c r="G32" s="27">
        <f t="shared" si="1"/>
        <v>1966774</v>
      </c>
      <c r="H32" s="27">
        <f t="shared" si="1"/>
        <v>1640610</v>
      </c>
      <c r="I32" s="27">
        <f t="shared" si="1"/>
        <v>6107966</v>
      </c>
      <c r="J32" s="67">
        <f>SUM(J11:J31)</f>
        <v>5868119</v>
      </c>
      <c r="K32" s="68"/>
      <c r="L32" s="29"/>
      <c r="M32" s="29"/>
    </row>
    <row r="33" ht="12.75">
      <c r="G33" s="32"/>
    </row>
    <row r="37" ht="12.75">
      <c r="D37" s="69"/>
    </row>
  </sheetData>
  <mergeCells count="13">
    <mergeCell ref="J1:L1"/>
    <mergeCell ref="J2:L2"/>
    <mergeCell ref="J3:L3"/>
    <mergeCell ref="J4:L4"/>
    <mergeCell ref="A6:M6"/>
    <mergeCell ref="A7:M7"/>
    <mergeCell ref="A32:B32"/>
    <mergeCell ref="G9:H9"/>
    <mergeCell ref="I9:J9"/>
    <mergeCell ref="B9:B10"/>
    <mergeCell ref="C9:D9"/>
    <mergeCell ref="E9:F9"/>
    <mergeCell ref="A9:A10"/>
  </mergeCells>
  <printOptions horizontalCentered="1"/>
  <pageMargins left="0.5905511811023623" right="0.1968503937007874" top="0.984251968503937" bottom="0" header="0" footer="0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3">
      <selection activeCell="H27" sqref="H27"/>
    </sheetView>
  </sheetViews>
  <sheetFormatPr defaultColWidth="9.00390625" defaultRowHeight="12.75"/>
  <cols>
    <col min="3" max="3" width="38.75390625" style="0" customWidth="1"/>
    <col min="5" max="5" width="13.875" style="0" customWidth="1"/>
    <col min="6" max="6" width="12.00390625" style="0" customWidth="1"/>
    <col min="7" max="7" width="9.375" style="0" customWidth="1"/>
  </cols>
  <sheetData>
    <row r="1" spans="9:11" ht="12.75" customHeight="1">
      <c r="I1" s="92" t="s">
        <v>136</v>
      </c>
      <c r="J1" s="92"/>
      <c r="K1" s="92"/>
    </row>
    <row r="2" spans="9:11" ht="12.75" customHeight="1">
      <c r="I2" s="92" t="s">
        <v>137</v>
      </c>
      <c r="J2" s="92"/>
      <c r="K2" s="92"/>
    </row>
    <row r="3" spans="9:11" ht="12.75" customHeight="1">
      <c r="I3" s="92" t="s">
        <v>8</v>
      </c>
      <c r="J3" s="92"/>
      <c r="K3" s="92"/>
    </row>
    <row r="4" spans="9:11" ht="12.75" customHeight="1">
      <c r="I4" s="92" t="s">
        <v>120</v>
      </c>
      <c r="J4" s="92"/>
      <c r="K4" s="92"/>
    </row>
    <row r="6" spans="1:13" ht="12.75" customHeight="1">
      <c r="A6" s="90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3"/>
    </row>
    <row r="7" spans="1:13" ht="12.75" customHeight="1">
      <c r="A7" s="91" t="s">
        <v>101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6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6" ht="15.75">
      <c r="C10" s="88" t="s">
        <v>0</v>
      </c>
      <c r="D10" s="88" t="s">
        <v>7</v>
      </c>
      <c r="E10" s="86" t="s">
        <v>72</v>
      </c>
      <c r="F10" s="87"/>
    </row>
    <row r="11" spans="3:6" ht="33.75">
      <c r="C11" s="89"/>
      <c r="D11" s="89"/>
      <c r="E11" s="4" t="s">
        <v>96</v>
      </c>
      <c r="F11" s="4" t="s">
        <v>97</v>
      </c>
    </row>
    <row r="12" spans="3:6" ht="12.75">
      <c r="C12" s="14" t="s">
        <v>33</v>
      </c>
      <c r="D12" s="16" t="s">
        <v>34</v>
      </c>
      <c r="E12" s="5">
        <v>300</v>
      </c>
      <c r="F12" s="5">
        <v>200</v>
      </c>
    </row>
    <row r="13" spans="3:8" ht="12.75">
      <c r="C13" s="14" t="s">
        <v>35</v>
      </c>
      <c r="D13" s="16" t="s">
        <v>36</v>
      </c>
      <c r="E13" s="5">
        <v>197374</v>
      </c>
      <c r="F13" s="5">
        <v>200641</v>
      </c>
      <c r="G13" s="21"/>
      <c r="H13" s="21"/>
    </row>
    <row r="14" spans="3:7" ht="12.75">
      <c r="C14" s="14" t="s">
        <v>37</v>
      </c>
      <c r="D14" s="16" t="s">
        <v>38</v>
      </c>
      <c r="E14" s="5">
        <v>14009</v>
      </c>
      <c r="F14" s="5">
        <v>16141</v>
      </c>
      <c r="G14" s="19"/>
    </row>
    <row r="15" spans="3:6" ht="12.75">
      <c r="C15" s="14" t="s">
        <v>39</v>
      </c>
      <c r="D15" s="16" t="s">
        <v>40</v>
      </c>
      <c r="E15" s="5">
        <v>31731</v>
      </c>
      <c r="F15" s="5">
        <v>31434</v>
      </c>
    </row>
    <row r="16" spans="3:6" ht="12.75">
      <c r="C16" s="14" t="s">
        <v>41</v>
      </c>
      <c r="D16" s="16" t="s">
        <v>42</v>
      </c>
      <c r="E16" s="5">
        <v>5148</v>
      </c>
      <c r="F16" s="5">
        <v>5100</v>
      </c>
    </row>
    <row r="17" spans="3:6" ht="12.75">
      <c r="C17" s="14" t="s">
        <v>43</v>
      </c>
      <c r="D17" s="18">
        <v>4170</v>
      </c>
      <c r="E17" s="11">
        <v>500</v>
      </c>
      <c r="F17" s="11">
        <v>500</v>
      </c>
    </row>
    <row r="18" spans="3:6" ht="12.75">
      <c r="C18" s="17" t="s">
        <v>44</v>
      </c>
      <c r="D18" s="18">
        <v>4210</v>
      </c>
      <c r="E18" s="11">
        <v>5400</v>
      </c>
      <c r="F18" s="11">
        <v>3400</v>
      </c>
    </row>
    <row r="19" spans="3:6" ht="25.5">
      <c r="C19" s="14" t="s">
        <v>45</v>
      </c>
      <c r="D19" s="18">
        <v>4240</v>
      </c>
      <c r="E19" s="11">
        <v>5000</v>
      </c>
      <c r="F19" s="11">
        <v>500</v>
      </c>
    </row>
    <row r="20" spans="3:6" ht="12.75">
      <c r="C20" s="14" t="s">
        <v>46</v>
      </c>
      <c r="D20" s="18">
        <v>4260</v>
      </c>
      <c r="E20" s="11">
        <v>22200</v>
      </c>
      <c r="F20" s="11">
        <v>22800</v>
      </c>
    </row>
    <row r="21" spans="3:6" ht="12.75">
      <c r="C21" s="14" t="s">
        <v>47</v>
      </c>
      <c r="D21" s="18">
        <v>4270</v>
      </c>
      <c r="E21" s="11">
        <v>2000</v>
      </c>
      <c r="F21" s="11">
        <v>2000</v>
      </c>
    </row>
    <row r="22" spans="3:6" ht="12.75">
      <c r="C22" s="14" t="s">
        <v>48</v>
      </c>
      <c r="D22" s="18">
        <v>4280</v>
      </c>
      <c r="E22" s="11">
        <v>200</v>
      </c>
      <c r="F22" s="11">
        <v>150</v>
      </c>
    </row>
    <row r="23" spans="3:6" ht="12.75">
      <c r="C23" s="14" t="s">
        <v>49</v>
      </c>
      <c r="D23" s="18">
        <v>4300</v>
      </c>
      <c r="E23" s="11">
        <v>4300</v>
      </c>
      <c r="F23" s="11">
        <v>4700</v>
      </c>
    </row>
    <row r="24" spans="3:6" ht="33.75">
      <c r="C24" s="52" t="s">
        <v>94</v>
      </c>
      <c r="D24" s="18">
        <v>4370</v>
      </c>
      <c r="E24" s="11">
        <v>700</v>
      </c>
      <c r="F24" s="11">
        <v>700</v>
      </c>
    </row>
    <row r="25" spans="3:6" ht="12.75">
      <c r="C25" s="14" t="s">
        <v>52</v>
      </c>
      <c r="D25" s="18">
        <v>4440</v>
      </c>
      <c r="E25" s="11">
        <v>10318</v>
      </c>
      <c r="F25" s="11">
        <v>10572</v>
      </c>
    </row>
    <row r="26" spans="3:6" ht="25.5">
      <c r="C26" s="14" t="s">
        <v>53</v>
      </c>
      <c r="D26" s="18">
        <v>4700</v>
      </c>
      <c r="E26" s="11">
        <v>400</v>
      </c>
      <c r="F26" s="11">
        <v>200</v>
      </c>
    </row>
    <row r="27" spans="3:7" ht="28.5" customHeight="1">
      <c r="C27" s="93" t="s">
        <v>68</v>
      </c>
      <c r="D27" s="94"/>
      <c r="E27" s="56">
        <f>SUM(E12:E26)</f>
        <v>299580</v>
      </c>
      <c r="F27" s="56">
        <f>SUM(F12:F26)</f>
        <v>299038</v>
      </c>
      <c r="G27" s="19"/>
    </row>
    <row r="29" ht="12.75">
      <c r="F29" s="19"/>
    </row>
  </sheetData>
  <mergeCells count="10">
    <mergeCell ref="C27:D27"/>
    <mergeCell ref="A6:L6"/>
    <mergeCell ref="A7:L7"/>
    <mergeCell ref="C10:C11"/>
    <mergeCell ref="D10:D11"/>
    <mergeCell ref="E10:F10"/>
    <mergeCell ref="I1:K1"/>
    <mergeCell ref="I2:K2"/>
    <mergeCell ref="I3:K3"/>
    <mergeCell ref="I4:K4"/>
  </mergeCells>
  <printOptions horizontalCentered="1"/>
  <pageMargins left="0.1968503937007874" right="0.1968503937007874" top="0.7874015748031497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75" zoomScaleNormal="75" workbookViewId="0" topLeftCell="A10">
      <selection activeCell="H29" sqref="H29:H30"/>
    </sheetView>
  </sheetViews>
  <sheetFormatPr defaultColWidth="9.00390625" defaultRowHeight="12.75"/>
  <cols>
    <col min="2" max="2" width="5.75390625" style="0" customWidth="1"/>
    <col min="3" max="3" width="5.375" style="0" customWidth="1"/>
    <col min="4" max="4" width="5.125" style="0" customWidth="1"/>
    <col min="5" max="5" width="43.25390625" style="0" customWidth="1"/>
    <col min="7" max="7" width="10.625" style="0" customWidth="1"/>
  </cols>
  <sheetData>
    <row r="1" spans="11:14" ht="12.75" customHeight="1">
      <c r="K1" s="92" t="s">
        <v>121</v>
      </c>
      <c r="L1" s="92"/>
      <c r="M1" s="92"/>
      <c r="N1" s="7"/>
    </row>
    <row r="2" spans="11:14" ht="12.75" customHeight="1">
      <c r="K2" s="92" t="s">
        <v>137</v>
      </c>
      <c r="L2" s="92"/>
      <c r="M2" s="92"/>
      <c r="N2" s="7"/>
    </row>
    <row r="3" spans="11:14" ht="12.75" customHeight="1">
      <c r="K3" s="92" t="s">
        <v>8</v>
      </c>
      <c r="L3" s="92"/>
      <c r="M3" s="92"/>
      <c r="N3" s="7"/>
    </row>
    <row r="4" spans="11:14" ht="12.75" customHeight="1">
      <c r="K4" s="92" t="s">
        <v>120</v>
      </c>
      <c r="L4" s="92"/>
      <c r="M4" s="92"/>
      <c r="N4" s="7"/>
    </row>
    <row r="6" spans="1:20" ht="17.25" customHeight="1">
      <c r="A6" s="95" t="s">
        <v>56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"/>
      <c r="O6" s="8"/>
      <c r="P6" s="3"/>
      <c r="Q6" s="3"/>
      <c r="R6" s="3"/>
      <c r="S6" s="3"/>
      <c r="T6" s="3"/>
    </row>
    <row r="7" spans="1:20" ht="15.75">
      <c r="A7" s="96" t="s">
        <v>100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"/>
      <c r="O7" s="6"/>
      <c r="P7" s="6"/>
      <c r="Q7" s="6"/>
      <c r="R7" s="6"/>
      <c r="S7" s="6"/>
      <c r="T7" s="6"/>
    </row>
    <row r="8" spans="1:20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"/>
      <c r="P8" s="6"/>
      <c r="Q8" s="6"/>
      <c r="R8" s="6"/>
      <c r="S8" s="6"/>
      <c r="T8" s="6"/>
    </row>
    <row r="9" spans="5:20" ht="15.7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5:8" ht="15.75" customHeight="1">
      <c r="E10" s="88" t="s">
        <v>0</v>
      </c>
      <c r="F10" s="88" t="s">
        <v>7</v>
      </c>
      <c r="G10" s="86" t="s">
        <v>74</v>
      </c>
      <c r="H10" s="87"/>
    </row>
    <row r="11" spans="5:8" ht="33.75">
      <c r="E11" s="89"/>
      <c r="F11" s="89"/>
      <c r="G11" s="4" t="s">
        <v>96</v>
      </c>
      <c r="H11" s="4" t="s">
        <v>97</v>
      </c>
    </row>
    <row r="12" spans="5:8" ht="12.75">
      <c r="E12" s="14" t="s">
        <v>33</v>
      </c>
      <c r="F12" s="16" t="s">
        <v>34</v>
      </c>
      <c r="G12" s="5">
        <v>450</v>
      </c>
      <c r="H12" s="5">
        <v>450</v>
      </c>
    </row>
    <row r="13" spans="5:10" ht="12.75">
      <c r="E13" s="14" t="s">
        <v>35</v>
      </c>
      <c r="F13" s="16" t="s">
        <v>36</v>
      </c>
      <c r="G13" s="5">
        <v>866848</v>
      </c>
      <c r="H13" s="5">
        <v>893948</v>
      </c>
      <c r="J13" s="22"/>
    </row>
    <row r="14" spans="5:8" ht="12.75">
      <c r="E14" s="14" t="s">
        <v>37</v>
      </c>
      <c r="F14" s="16" t="s">
        <v>38</v>
      </c>
      <c r="G14" s="5">
        <v>62193</v>
      </c>
      <c r="H14" s="5">
        <v>69180</v>
      </c>
    </row>
    <row r="15" spans="5:8" ht="12.75">
      <c r="E15" s="14" t="s">
        <v>39</v>
      </c>
      <c r="F15" s="16" t="s">
        <v>40</v>
      </c>
      <c r="G15" s="5">
        <v>137900</v>
      </c>
      <c r="H15" s="5">
        <v>143799</v>
      </c>
    </row>
    <row r="16" spans="5:8" ht="12.75">
      <c r="E16" s="14" t="s">
        <v>41</v>
      </c>
      <c r="F16" s="16" t="s">
        <v>42</v>
      </c>
      <c r="G16" s="5">
        <v>22466</v>
      </c>
      <c r="H16" s="5">
        <v>23332</v>
      </c>
    </row>
    <row r="17" spans="5:8" ht="12.75">
      <c r="E17" s="14" t="s">
        <v>43</v>
      </c>
      <c r="F17" s="18">
        <v>4170</v>
      </c>
      <c r="G17" s="11">
        <v>1000</v>
      </c>
      <c r="H17" s="11">
        <v>500</v>
      </c>
    </row>
    <row r="18" spans="5:8" ht="12.75">
      <c r="E18" s="17" t="s">
        <v>44</v>
      </c>
      <c r="F18" s="18">
        <v>4210</v>
      </c>
      <c r="G18" s="11">
        <v>12350</v>
      </c>
      <c r="H18" s="11">
        <v>12650</v>
      </c>
    </row>
    <row r="19" spans="5:8" ht="14.25" customHeight="1">
      <c r="E19" s="14" t="s">
        <v>45</v>
      </c>
      <c r="F19" s="18">
        <v>4240</v>
      </c>
      <c r="G19" s="11">
        <v>10000</v>
      </c>
      <c r="H19" s="11">
        <v>500</v>
      </c>
    </row>
    <row r="20" spans="5:8" ht="12.75">
      <c r="E20" s="14" t="s">
        <v>46</v>
      </c>
      <c r="F20" s="18">
        <v>4260</v>
      </c>
      <c r="G20" s="11">
        <v>18700</v>
      </c>
      <c r="H20" s="11">
        <v>19200</v>
      </c>
    </row>
    <row r="21" spans="5:8" ht="12.75">
      <c r="E21" s="14" t="s">
        <v>47</v>
      </c>
      <c r="F21" s="18">
        <v>4270</v>
      </c>
      <c r="G21" s="11">
        <v>37800</v>
      </c>
      <c r="H21" s="11">
        <v>5800</v>
      </c>
    </row>
    <row r="22" spans="5:8" ht="12.75">
      <c r="E22" s="14" t="s">
        <v>48</v>
      </c>
      <c r="F22" s="18">
        <v>4280</v>
      </c>
      <c r="G22" s="11">
        <v>800</v>
      </c>
      <c r="H22" s="11">
        <v>400</v>
      </c>
    </row>
    <row r="23" spans="5:8" ht="12.75">
      <c r="E23" s="14" t="s">
        <v>49</v>
      </c>
      <c r="F23" s="18">
        <v>4300</v>
      </c>
      <c r="G23" s="11">
        <v>5100</v>
      </c>
      <c r="H23" s="11">
        <v>5300</v>
      </c>
    </row>
    <row r="24" spans="5:8" ht="12.75">
      <c r="E24" s="14" t="s">
        <v>50</v>
      </c>
      <c r="F24" s="18">
        <v>4350</v>
      </c>
      <c r="G24" s="11">
        <v>100</v>
      </c>
      <c r="H24" s="11">
        <v>100</v>
      </c>
    </row>
    <row r="25" spans="5:8" ht="22.5">
      <c r="E25" s="52" t="s">
        <v>94</v>
      </c>
      <c r="F25" s="18">
        <v>4370</v>
      </c>
      <c r="G25" s="11">
        <v>500</v>
      </c>
      <c r="H25" s="11">
        <v>500</v>
      </c>
    </row>
    <row r="26" spans="5:8" ht="12.75">
      <c r="E26" s="14" t="s">
        <v>51</v>
      </c>
      <c r="F26" s="18">
        <v>4410</v>
      </c>
      <c r="G26" s="11">
        <v>400</v>
      </c>
      <c r="H26" s="11">
        <v>300</v>
      </c>
    </row>
    <row r="27" spans="5:8" ht="12.75">
      <c r="E27" s="14" t="s">
        <v>52</v>
      </c>
      <c r="F27" s="18">
        <v>4440</v>
      </c>
      <c r="G27" s="11">
        <v>44580</v>
      </c>
      <c r="H27" s="11">
        <v>47622</v>
      </c>
    </row>
    <row r="28" spans="5:8" ht="25.5">
      <c r="E28" s="14" t="s">
        <v>53</v>
      </c>
      <c r="F28" s="18">
        <v>4700</v>
      </c>
      <c r="G28" s="11">
        <v>600</v>
      </c>
      <c r="H28" s="11">
        <v>500</v>
      </c>
    </row>
    <row r="29" spans="5:8" ht="17.25" customHeight="1">
      <c r="E29" s="93" t="s">
        <v>68</v>
      </c>
      <c r="F29" s="94"/>
      <c r="G29" s="56">
        <f>SUM(G12:G28)</f>
        <v>1221787</v>
      </c>
      <c r="H29" s="56">
        <f>SUM(H12:H28)</f>
        <v>1224081</v>
      </c>
    </row>
    <row r="31" ht="12.75">
      <c r="H31" s="19"/>
    </row>
    <row r="32" ht="12.75">
      <c r="H32" s="19"/>
    </row>
  </sheetData>
  <mergeCells count="10">
    <mergeCell ref="K1:M1"/>
    <mergeCell ref="K2:M2"/>
    <mergeCell ref="K3:M3"/>
    <mergeCell ref="K4:M4"/>
    <mergeCell ref="E29:F29"/>
    <mergeCell ref="A6:M6"/>
    <mergeCell ref="A7:M7"/>
    <mergeCell ref="E10:E11"/>
    <mergeCell ref="G10:H10"/>
    <mergeCell ref="F10:F11"/>
  </mergeCells>
  <printOptions horizontalCentered="1"/>
  <pageMargins left="0.1968503937007874" right="0.1968503937007874" top="0.5905511811023623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321"/>
  <sheetViews>
    <sheetView workbookViewId="0" topLeftCell="D13">
      <selection activeCell="P24" sqref="P24:P25"/>
    </sheetView>
  </sheetViews>
  <sheetFormatPr defaultColWidth="9.00390625" defaultRowHeight="12.75"/>
  <cols>
    <col min="1" max="1" width="29.375" style="0" customWidth="1"/>
    <col min="2" max="2" width="4.875" style="0" customWidth="1"/>
    <col min="3" max="3" width="11.625" style="0" customWidth="1"/>
    <col min="5" max="5" width="10.75390625" style="0" customWidth="1"/>
    <col min="7" max="7" width="10.125" style="0" customWidth="1"/>
    <col min="9" max="9" width="11.625" style="0" customWidth="1"/>
    <col min="11" max="11" width="10.625" style="0" customWidth="1"/>
    <col min="13" max="13" width="11.75390625" style="0" customWidth="1"/>
    <col min="15" max="15" width="11.25390625" style="0" customWidth="1"/>
    <col min="16" max="16" width="11.125" style="0" customWidth="1"/>
  </cols>
  <sheetData>
    <row r="1" spans="14:16" ht="12.75" customHeight="1">
      <c r="N1" s="92" t="s">
        <v>122</v>
      </c>
      <c r="O1" s="92"/>
      <c r="P1" s="92"/>
    </row>
    <row r="2" spans="14:16" ht="12.75" customHeight="1">
      <c r="N2" s="92" t="s">
        <v>137</v>
      </c>
      <c r="O2" s="92"/>
      <c r="P2" s="7"/>
    </row>
    <row r="3" spans="14:16" ht="12.75" customHeight="1">
      <c r="N3" s="92" t="s">
        <v>8</v>
      </c>
      <c r="O3" s="92"/>
      <c r="P3" s="7"/>
    </row>
    <row r="4" spans="14:16" ht="12.75" customHeight="1">
      <c r="N4" s="92" t="s">
        <v>120</v>
      </c>
      <c r="O4" s="92"/>
      <c r="P4" s="7"/>
    </row>
    <row r="6" spans="1:145" ht="15.75" customHeight="1">
      <c r="A6" s="90" t="s">
        <v>83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1:145" ht="15.75" customHeight="1">
      <c r="A7" s="91" t="s">
        <v>99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4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</row>
    <row r="9" spans="1:145" ht="19.5" customHeight="1">
      <c r="A9" s="88" t="s">
        <v>0</v>
      </c>
      <c r="B9" s="88" t="s">
        <v>7</v>
      </c>
      <c r="C9" s="86" t="s">
        <v>27</v>
      </c>
      <c r="D9" s="87"/>
      <c r="E9" s="86" t="s">
        <v>1</v>
      </c>
      <c r="F9" s="87"/>
      <c r="G9" s="86" t="s">
        <v>2</v>
      </c>
      <c r="H9" s="87"/>
      <c r="I9" s="86" t="s">
        <v>3</v>
      </c>
      <c r="J9" s="87"/>
      <c r="K9" s="86" t="s">
        <v>4</v>
      </c>
      <c r="L9" s="87"/>
      <c r="M9" s="86" t="s">
        <v>5</v>
      </c>
      <c r="N9" s="87"/>
      <c r="O9" s="86" t="s">
        <v>6</v>
      </c>
      <c r="P9" s="8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45" ht="36.75" customHeight="1">
      <c r="A10" s="89"/>
      <c r="B10" s="89"/>
      <c r="C10" s="4" t="s">
        <v>96</v>
      </c>
      <c r="D10" s="4" t="s">
        <v>97</v>
      </c>
      <c r="E10" s="4" t="s">
        <v>96</v>
      </c>
      <c r="F10" s="4" t="s">
        <v>97</v>
      </c>
      <c r="G10" s="4" t="s">
        <v>96</v>
      </c>
      <c r="H10" s="4" t="s">
        <v>97</v>
      </c>
      <c r="I10" s="4" t="s">
        <v>96</v>
      </c>
      <c r="J10" s="4" t="s">
        <v>97</v>
      </c>
      <c r="K10" s="4" t="s">
        <v>96</v>
      </c>
      <c r="L10" s="4" t="s">
        <v>97</v>
      </c>
      <c r="M10" s="4" t="s">
        <v>96</v>
      </c>
      <c r="N10" s="4" t="s">
        <v>97</v>
      </c>
      <c r="O10" s="4" t="s">
        <v>96</v>
      </c>
      <c r="P10" s="4" t="s">
        <v>97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45" ht="25.5" customHeight="1">
      <c r="A11" s="52" t="s">
        <v>33</v>
      </c>
      <c r="B11" s="16" t="s">
        <v>34</v>
      </c>
      <c r="C11" s="28">
        <v>100</v>
      </c>
      <c r="D11" s="28">
        <v>200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4">
        <f aca="true" t="shared" si="0" ref="O11:P22">SUM(C11+E11+G11+I11+K11+M11)</f>
        <v>100</v>
      </c>
      <c r="P11" s="34">
        <f t="shared" si="0"/>
        <v>200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45" ht="21" customHeight="1">
      <c r="A12" s="52" t="s">
        <v>35</v>
      </c>
      <c r="B12" s="16" t="s">
        <v>36</v>
      </c>
      <c r="C12" s="28">
        <v>41957</v>
      </c>
      <c r="D12" s="28">
        <v>96282</v>
      </c>
      <c r="E12" s="28">
        <v>88568</v>
      </c>
      <c r="F12" s="28">
        <v>98700</v>
      </c>
      <c r="G12" s="28">
        <v>47228</v>
      </c>
      <c r="H12" s="28">
        <v>83581</v>
      </c>
      <c r="I12" s="28">
        <v>80306</v>
      </c>
      <c r="J12" s="28">
        <v>82065</v>
      </c>
      <c r="K12" s="28">
        <v>31661</v>
      </c>
      <c r="L12" s="28">
        <v>73405</v>
      </c>
      <c r="M12" s="28">
        <v>91136</v>
      </c>
      <c r="N12" s="28">
        <v>133461</v>
      </c>
      <c r="O12" s="34">
        <f t="shared" si="0"/>
        <v>380856</v>
      </c>
      <c r="P12" s="34">
        <f t="shared" si="0"/>
        <v>567494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1:145" ht="15.75">
      <c r="A13" s="14" t="s">
        <v>37</v>
      </c>
      <c r="B13" s="16" t="s">
        <v>38</v>
      </c>
      <c r="C13" s="28">
        <v>1136</v>
      </c>
      <c r="D13" s="28">
        <v>5300</v>
      </c>
      <c r="E13" s="28">
        <v>2203</v>
      </c>
      <c r="F13" s="28">
        <v>7358</v>
      </c>
      <c r="G13" s="28">
        <v>3725</v>
      </c>
      <c r="H13" s="28">
        <v>7950</v>
      </c>
      <c r="I13" s="28">
        <v>2180</v>
      </c>
      <c r="J13" s="28">
        <v>6678</v>
      </c>
      <c r="K13" s="28">
        <v>908</v>
      </c>
      <c r="L13" s="28">
        <v>3808</v>
      </c>
      <c r="M13" s="28">
        <v>2131</v>
      </c>
      <c r="N13" s="28">
        <v>8080</v>
      </c>
      <c r="O13" s="34">
        <f t="shared" si="0"/>
        <v>12283</v>
      </c>
      <c r="P13" s="34">
        <f t="shared" si="0"/>
        <v>39174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</row>
    <row r="14" spans="1:145" ht="15.75">
      <c r="A14" s="14" t="s">
        <v>39</v>
      </c>
      <c r="B14" s="16" t="s">
        <v>40</v>
      </c>
      <c r="C14" s="28">
        <v>6628</v>
      </c>
      <c r="D14" s="28">
        <v>15623</v>
      </c>
      <c r="E14" s="28">
        <v>13814</v>
      </c>
      <c r="F14" s="28">
        <v>16110</v>
      </c>
      <c r="G14" s="28">
        <v>7786</v>
      </c>
      <c r="H14" s="28">
        <v>14162</v>
      </c>
      <c r="I14" s="28">
        <v>12368</v>
      </c>
      <c r="J14" s="28">
        <v>13480</v>
      </c>
      <c r="K14" s="28">
        <v>4947</v>
      </c>
      <c r="L14" s="28">
        <v>11729</v>
      </c>
      <c r="M14" s="28">
        <v>14539</v>
      </c>
      <c r="N14" s="28">
        <v>21037</v>
      </c>
      <c r="O14" s="34">
        <f t="shared" si="0"/>
        <v>60082</v>
      </c>
      <c r="P14" s="34">
        <f t="shared" si="0"/>
        <v>92141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 ht="15.75">
      <c r="A15" s="14" t="s">
        <v>41</v>
      </c>
      <c r="B15" s="16" t="s">
        <v>42</v>
      </c>
      <c r="C15" s="28">
        <v>1056</v>
      </c>
      <c r="D15" s="28">
        <v>2489</v>
      </c>
      <c r="E15" s="28">
        <v>2310</v>
      </c>
      <c r="F15" s="28">
        <v>2598</v>
      </c>
      <c r="G15" s="28">
        <v>1248</v>
      </c>
      <c r="H15" s="28">
        <v>2243</v>
      </c>
      <c r="I15" s="28">
        <v>1941</v>
      </c>
      <c r="J15" s="28">
        <v>2174</v>
      </c>
      <c r="K15" s="28">
        <v>798</v>
      </c>
      <c r="L15" s="28">
        <v>1892</v>
      </c>
      <c r="M15" s="28">
        <v>2287</v>
      </c>
      <c r="N15" s="28">
        <v>3308</v>
      </c>
      <c r="O15" s="34">
        <f t="shared" si="0"/>
        <v>9640</v>
      </c>
      <c r="P15" s="34">
        <f t="shared" si="0"/>
        <v>14704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 s="29" customFormat="1" ht="15.75">
      <c r="A16" s="17" t="s">
        <v>44</v>
      </c>
      <c r="B16" s="38">
        <v>4210</v>
      </c>
      <c r="C16" s="25">
        <v>5200</v>
      </c>
      <c r="D16" s="25">
        <v>2200</v>
      </c>
      <c r="E16" s="25">
        <v>0</v>
      </c>
      <c r="F16" s="25">
        <v>0</v>
      </c>
      <c r="G16" s="25">
        <v>2046</v>
      </c>
      <c r="H16" s="25">
        <v>2150</v>
      </c>
      <c r="I16" s="25">
        <v>2000</v>
      </c>
      <c r="J16" s="25">
        <v>3600</v>
      </c>
      <c r="K16" s="25">
        <v>1600</v>
      </c>
      <c r="L16" s="25">
        <v>1700</v>
      </c>
      <c r="M16" s="25">
        <v>1300</v>
      </c>
      <c r="N16" s="25">
        <v>1400</v>
      </c>
      <c r="O16" s="34">
        <f t="shared" si="0"/>
        <v>12146</v>
      </c>
      <c r="P16" s="34">
        <f t="shared" si="0"/>
        <v>11050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</row>
    <row r="17" spans="1:145" ht="26.25">
      <c r="A17" s="14" t="s">
        <v>45</v>
      </c>
      <c r="B17" s="18">
        <v>4240</v>
      </c>
      <c r="C17" s="15">
        <v>500</v>
      </c>
      <c r="D17" s="15">
        <v>500</v>
      </c>
      <c r="E17" s="15">
        <v>2000</v>
      </c>
      <c r="F17" s="15">
        <v>3000</v>
      </c>
      <c r="G17" s="15">
        <v>1535</v>
      </c>
      <c r="H17" s="15">
        <v>1535</v>
      </c>
      <c r="I17" s="15">
        <v>2500</v>
      </c>
      <c r="J17" s="25">
        <v>1000</v>
      </c>
      <c r="K17" s="15">
        <v>5000</v>
      </c>
      <c r="L17" s="15">
        <v>5000</v>
      </c>
      <c r="M17" s="15">
        <v>1054</v>
      </c>
      <c r="N17" s="15">
        <v>1000</v>
      </c>
      <c r="O17" s="34">
        <f t="shared" si="0"/>
        <v>12589</v>
      </c>
      <c r="P17" s="34">
        <f t="shared" si="0"/>
        <v>12035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15.75">
      <c r="A18" s="14" t="s">
        <v>46</v>
      </c>
      <c r="B18" s="18">
        <v>4260</v>
      </c>
      <c r="C18" s="15">
        <v>700</v>
      </c>
      <c r="D18" s="15">
        <v>3500</v>
      </c>
      <c r="E18" s="15">
        <v>5000</v>
      </c>
      <c r="F18" s="15">
        <v>5000</v>
      </c>
      <c r="G18" s="15">
        <v>4452</v>
      </c>
      <c r="H18" s="15">
        <v>11370</v>
      </c>
      <c r="I18" s="15">
        <v>6100</v>
      </c>
      <c r="J18" s="15">
        <v>6300</v>
      </c>
      <c r="K18" s="15">
        <v>0</v>
      </c>
      <c r="L18" s="15">
        <v>0</v>
      </c>
      <c r="M18" s="15">
        <v>9300</v>
      </c>
      <c r="N18" s="15">
        <v>9561</v>
      </c>
      <c r="O18" s="34">
        <f t="shared" si="0"/>
        <v>25552</v>
      </c>
      <c r="P18" s="34">
        <f t="shared" si="0"/>
        <v>35731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s="29" customFormat="1" ht="15.75">
      <c r="A19" s="17" t="s">
        <v>47</v>
      </c>
      <c r="B19" s="38">
        <v>4270</v>
      </c>
      <c r="C19" s="25">
        <v>0</v>
      </c>
      <c r="D19" s="25"/>
      <c r="E19" s="25">
        <v>0</v>
      </c>
      <c r="F19" s="25">
        <v>0</v>
      </c>
      <c r="G19" s="25">
        <v>0</v>
      </c>
      <c r="H19" s="25">
        <v>0</v>
      </c>
      <c r="I19" s="25">
        <v>200</v>
      </c>
      <c r="J19" s="25">
        <v>200</v>
      </c>
      <c r="K19" s="25">
        <v>0</v>
      </c>
      <c r="L19" s="25">
        <v>0</v>
      </c>
      <c r="M19" s="25">
        <v>0</v>
      </c>
      <c r="N19" s="25">
        <v>0</v>
      </c>
      <c r="O19" s="34">
        <f t="shared" si="0"/>
        <v>200</v>
      </c>
      <c r="P19" s="34">
        <f t="shared" si="0"/>
        <v>200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</row>
    <row r="20" spans="1:145" ht="15.75">
      <c r="A20" s="14" t="s">
        <v>48</v>
      </c>
      <c r="B20" s="18">
        <v>4280</v>
      </c>
      <c r="C20" s="15">
        <v>250</v>
      </c>
      <c r="D20" s="15">
        <v>250</v>
      </c>
      <c r="E20" s="15">
        <v>200</v>
      </c>
      <c r="F20" s="15">
        <v>200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34">
        <f t="shared" si="0"/>
        <v>450</v>
      </c>
      <c r="P20" s="34">
        <f t="shared" si="0"/>
        <v>450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15.75">
      <c r="A21" s="14" t="s">
        <v>49</v>
      </c>
      <c r="B21" s="18">
        <v>4300</v>
      </c>
      <c r="C21" s="15">
        <v>200</v>
      </c>
      <c r="D21" s="15">
        <v>450</v>
      </c>
      <c r="E21" s="15">
        <v>0</v>
      </c>
      <c r="F21" s="15">
        <v>0</v>
      </c>
      <c r="G21" s="15">
        <v>1177</v>
      </c>
      <c r="H21" s="15">
        <v>2455</v>
      </c>
      <c r="I21" s="15">
        <v>1700</v>
      </c>
      <c r="J21" s="15">
        <v>1700</v>
      </c>
      <c r="K21" s="15">
        <v>0</v>
      </c>
      <c r="L21" s="15">
        <v>0</v>
      </c>
      <c r="M21" s="15">
        <v>1100</v>
      </c>
      <c r="N21" s="15">
        <v>1131</v>
      </c>
      <c r="O21" s="34">
        <f t="shared" si="0"/>
        <v>4177</v>
      </c>
      <c r="P21" s="34">
        <f t="shared" si="0"/>
        <v>5736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15.75">
      <c r="A22" s="14" t="s">
        <v>52</v>
      </c>
      <c r="B22" s="18">
        <v>4440</v>
      </c>
      <c r="C22" s="15">
        <v>2827</v>
      </c>
      <c r="D22" s="15">
        <v>6365</v>
      </c>
      <c r="E22" s="15">
        <v>5384</v>
      </c>
      <c r="F22" s="15">
        <v>5760</v>
      </c>
      <c r="G22" s="15">
        <v>2692</v>
      </c>
      <c r="H22" s="15">
        <v>5760</v>
      </c>
      <c r="I22" s="15">
        <v>5383</v>
      </c>
      <c r="J22" s="15">
        <v>5760</v>
      </c>
      <c r="K22" s="15">
        <v>2692</v>
      </c>
      <c r="L22" s="15">
        <v>5760</v>
      </c>
      <c r="M22" s="15">
        <v>5384</v>
      </c>
      <c r="N22" s="15">
        <v>8640</v>
      </c>
      <c r="O22" s="34">
        <f t="shared" si="0"/>
        <v>24362</v>
      </c>
      <c r="P22" s="34">
        <f t="shared" si="0"/>
        <v>38045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26.25">
      <c r="A23" s="14" t="s">
        <v>53</v>
      </c>
      <c r="B23" s="18">
        <v>4700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100</v>
      </c>
      <c r="L23" s="15">
        <v>0</v>
      </c>
      <c r="M23" s="15">
        <v>0</v>
      </c>
      <c r="N23" s="15">
        <v>0</v>
      </c>
      <c r="O23" s="34">
        <f>SUM(C23+E23+G23+I23+K23+M23)</f>
        <v>100</v>
      </c>
      <c r="P23" s="34">
        <f>SUM(D23+F23+H23+J23+L23+N23)</f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s="29" customFormat="1" ht="18.75" customHeight="1">
      <c r="A24" s="84" t="s">
        <v>68</v>
      </c>
      <c r="B24" s="85"/>
      <c r="C24" s="55">
        <f aca="true" t="shared" si="1" ref="C24:P24">SUM(C11:C23)</f>
        <v>60554</v>
      </c>
      <c r="D24" s="55">
        <f t="shared" si="1"/>
        <v>133159</v>
      </c>
      <c r="E24" s="55">
        <f t="shared" si="1"/>
        <v>119479</v>
      </c>
      <c r="F24" s="55">
        <f t="shared" si="1"/>
        <v>138726</v>
      </c>
      <c r="G24" s="55">
        <f t="shared" si="1"/>
        <v>71889</v>
      </c>
      <c r="H24" s="55">
        <f t="shared" si="1"/>
        <v>131206</v>
      </c>
      <c r="I24" s="55">
        <f t="shared" si="1"/>
        <v>114678</v>
      </c>
      <c r="J24" s="55">
        <f t="shared" si="1"/>
        <v>122957</v>
      </c>
      <c r="K24" s="55">
        <f t="shared" si="1"/>
        <v>47706</v>
      </c>
      <c r="L24" s="55">
        <f t="shared" si="1"/>
        <v>103294</v>
      </c>
      <c r="M24" s="55">
        <f t="shared" si="1"/>
        <v>128231</v>
      </c>
      <c r="N24" s="55">
        <f t="shared" si="1"/>
        <v>187618</v>
      </c>
      <c r="O24" s="55">
        <f t="shared" si="1"/>
        <v>542537</v>
      </c>
      <c r="P24" s="55">
        <f t="shared" si="1"/>
        <v>816960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</row>
    <row r="25" spans="1:145" ht="15.75">
      <c r="A25" s="39"/>
      <c r="B25" s="12"/>
      <c r="P25" s="1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2:145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15.75">
      <c r="A27" s="3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</row>
    <row r="117" spans="1:145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</row>
    <row r="118" spans="1:145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</row>
    <row r="119" spans="1:145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</row>
    <row r="120" spans="1:145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</row>
    <row r="121" spans="1:145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</row>
    <row r="122" spans="1:145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</row>
    <row r="123" spans="1:145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</row>
    <row r="124" spans="1:145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</row>
    <row r="125" spans="1:145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</row>
    <row r="126" spans="1:145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</row>
    <row r="127" spans="1:145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</row>
    <row r="128" spans="1:145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</row>
    <row r="129" spans="1:145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</row>
    <row r="130" spans="1:145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</row>
    <row r="131" spans="1:145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</row>
    <row r="132" spans="1:145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</row>
    <row r="133" spans="1:145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</row>
    <row r="134" spans="1:145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</row>
    <row r="135" spans="1:145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</row>
    <row r="136" spans="1:145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</row>
    <row r="137" spans="1:145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</row>
    <row r="138" spans="1:145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</row>
    <row r="139" spans="1:145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</row>
    <row r="140" spans="1:145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</row>
    <row r="141" spans="1:145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</row>
    <row r="142" spans="1:145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</row>
    <row r="143" spans="1:145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</row>
    <row r="144" spans="1:145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</row>
    <row r="145" spans="1:145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</row>
    <row r="146" spans="1:145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</row>
    <row r="147" spans="1:145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</row>
    <row r="148" spans="1:145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</row>
    <row r="149" spans="1:145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</row>
    <row r="150" spans="1:145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</row>
    <row r="151" spans="1:145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</row>
    <row r="152" spans="1:145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</row>
    <row r="153" spans="1:14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</row>
    <row r="154" spans="1:14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</row>
    <row r="155" spans="1:14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</row>
    <row r="156" spans="1:14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</row>
    <row r="157" spans="1:14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</row>
    <row r="158" spans="1:14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</row>
    <row r="159" spans="1:14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</row>
    <row r="160" spans="1:14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</row>
    <row r="161" spans="1:14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</row>
    <row r="162" spans="1:14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</row>
    <row r="163" spans="1:14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</row>
    <row r="164" spans="1:14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</row>
    <row r="165" spans="1:14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</row>
    <row r="166" spans="1:14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</row>
    <row r="167" spans="1:14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</row>
    <row r="168" spans="1:14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</row>
    <row r="169" spans="1:14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</row>
    <row r="170" spans="1:14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</row>
    <row r="171" spans="1:14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</row>
    <row r="172" spans="1:14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</row>
    <row r="173" spans="1:14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</row>
    <row r="174" spans="1:14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</row>
    <row r="175" spans="1:14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</row>
    <row r="176" spans="1:14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</row>
    <row r="177" spans="1:14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</row>
    <row r="178" spans="1:14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</row>
    <row r="179" spans="1:14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</row>
    <row r="180" spans="1:14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</row>
    <row r="181" spans="1:14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</row>
    <row r="182" spans="1:14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</row>
    <row r="183" spans="1:14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</row>
    <row r="184" spans="1:14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</row>
    <row r="185" spans="1:14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</row>
    <row r="186" spans="1:14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</row>
    <row r="187" spans="1:14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</row>
    <row r="188" spans="1:14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</row>
    <row r="189" spans="1:14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</row>
    <row r="190" spans="1:14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</row>
    <row r="191" spans="1:14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</row>
    <row r="192" spans="1:14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</row>
    <row r="193" spans="1:14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</row>
    <row r="194" spans="1:14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</row>
    <row r="195" spans="1:14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</row>
    <row r="196" spans="1:14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</row>
    <row r="197" spans="1:14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</row>
    <row r="198" spans="1:14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</row>
    <row r="199" spans="1:14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</row>
    <row r="200" spans="1:14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</row>
    <row r="201" spans="1:14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</row>
    <row r="202" spans="1:14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</row>
    <row r="203" spans="1:14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</row>
    <row r="204" spans="1:14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</row>
    <row r="205" spans="1:14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</row>
    <row r="206" spans="1:14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</row>
    <row r="207" spans="1:14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</row>
    <row r="208" spans="1:14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</row>
    <row r="209" spans="1:14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</row>
    <row r="210" spans="1:14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</row>
    <row r="211" spans="1:14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</row>
    <row r="212" spans="1:14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</row>
    <row r="213" spans="1:14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</row>
    <row r="214" spans="1:14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</row>
    <row r="215" spans="1:14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</row>
    <row r="216" spans="1:14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</row>
    <row r="217" spans="1:14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</row>
    <row r="218" spans="1:14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</row>
    <row r="219" spans="1:14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</row>
    <row r="220" spans="1:14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</row>
    <row r="221" spans="1:14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</row>
    <row r="222" spans="1:14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</row>
    <row r="223" spans="1:14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</row>
    <row r="224" spans="1:14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</row>
    <row r="225" spans="1:14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</row>
    <row r="226" spans="1:14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</row>
    <row r="227" spans="1:14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</row>
    <row r="228" spans="1:14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</row>
    <row r="229" spans="1:14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</row>
    <row r="230" spans="1:14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</row>
    <row r="231" spans="1:14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</row>
    <row r="232" spans="1:14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</row>
    <row r="233" spans="1:14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</row>
    <row r="234" spans="1:14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</row>
    <row r="235" spans="1:14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</row>
    <row r="236" spans="1:14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</row>
    <row r="237" spans="1:14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</row>
    <row r="238" spans="1:14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</row>
    <row r="239" spans="1:14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</row>
    <row r="240" spans="1:14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</row>
    <row r="241" spans="1:14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</row>
    <row r="242" spans="1:14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</row>
    <row r="243" spans="1:14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</row>
    <row r="244" spans="1:14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</row>
    <row r="245" spans="1:14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</row>
    <row r="246" spans="1:14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</row>
    <row r="247" spans="1:14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</row>
    <row r="248" spans="1:14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</row>
    <row r="249" spans="1:14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</row>
    <row r="250" spans="1:14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</row>
    <row r="251" spans="1:14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</row>
    <row r="252" spans="1:14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</row>
    <row r="253" spans="1:14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</row>
    <row r="254" spans="1:14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</row>
    <row r="255" spans="1:14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</row>
    <row r="256" spans="1:14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</row>
    <row r="257" spans="1:14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</row>
    <row r="258" spans="1:14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</row>
    <row r="259" spans="1:14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</row>
    <row r="260" spans="1:14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</row>
    <row r="261" spans="1:14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</row>
    <row r="262" spans="1:14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</row>
    <row r="263" spans="1:14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</row>
    <row r="264" spans="1:14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</row>
    <row r="265" spans="1:14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</row>
    <row r="266" spans="1:14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</row>
    <row r="267" spans="1:14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</row>
    <row r="268" spans="1:14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</row>
    <row r="269" spans="1:14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</row>
    <row r="270" spans="1:14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</row>
    <row r="271" spans="1:14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</row>
    <row r="272" spans="1:14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</row>
    <row r="273" spans="1:14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</row>
    <row r="274" spans="1:14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</row>
    <row r="275" spans="1:14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</row>
    <row r="276" spans="1:14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</row>
    <row r="277" spans="1:14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</row>
    <row r="278" spans="1:14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</row>
    <row r="279" spans="1:14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</row>
    <row r="280" spans="1:14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</row>
    <row r="281" spans="1:14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</row>
    <row r="282" spans="1:14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</row>
    <row r="283" spans="1:14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</row>
    <row r="284" spans="1:14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</row>
    <row r="285" spans="1:14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</row>
    <row r="286" spans="1:14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</row>
    <row r="287" spans="1:14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</row>
    <row r="288" spans="1:14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</row>
    <row r="289" spans="1:14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</row>
    <row r="290" spans="1:14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</row>
    <row r="291" spans="1:14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</row>
    <row r="292" spans="1:14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</row>
    <row r="293" spans="1:14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</row>
    <row r="294" spans="1:14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</row>
    <row r="295" spans="1:14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</row>
    <row r="296" spans="1:14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</row>
    <row r="297" spans="1:14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</row>
    <row r="298" spans="1:14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</row>
    <row r="299" spans="1:14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</row>
    <row r="300" spans="1:14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</row>
    <row r="301" spans="1:14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</row>
    <row r="302" spans="1:14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</row>
    <row r="303" spans="1:14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</row>
    <row r="304" spans="1:14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</row>
    <row r="305" spans="1:14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</row>
    <row r="306" spans="1:14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</row>
    <row r="307" spans="1:14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</row>
    <row r="308" spans="1:14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</row>
    <row r="309" spans="1:14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</row>
    <row r="310" spans="1:14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</row>
    <row r="311" spans="1:14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</row>
    <row r="312" spans="1:14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</row>
    <row r="313" spans="1:14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</row>
    <row r="314" spans="1:14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</row>
    <row r="315" spans="1:14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</row>
    <row r="316" spans="1:14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</row>
    <row r="317" spans="1:14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</row>
    <row r="318" spans="1:14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</row>
    <row r="319" spans="1:14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</row>
    <row r="320" spans="1:14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</row>
    <row r="321" spans="1:14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</row>
    <row r="322" spans="1:14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</row>
    <row r="323" spans="1:14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</row>
    <row r="324" spans="1:14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</row>
    <row r="325" spans="1:14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</row>
    <row r="326" spans="1:14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</row>
    <row r="327" spans="1:14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</row>
    <row r="328" spans="1:14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</row>
    <row r="329" spans="1:14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</row>
    <row r="330" spans="1:14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</row>
    <row r="331" spans="1:14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</row>
    <row r="332" spans="1:14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</row>
    <row r="333" spans="1:14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</row>
    <row r="334" spans="1:14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</row>
    <row r="335" spans="1:14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</row>
    <row r="336" spans="1:145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</row>
    <row r="337" spans="1:145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</row>
    <row r="338" spans="1:145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</row>
    <row r="339" spans="1:145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</row>
    <row r="340" spans="1:145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</row>
    <row r="341" spans="1:14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</row>
    <row r="342" spans="1:145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</row>
    <row r="343" spans="1:145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</row>
    <row r="344" spans="1:145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</row>
    <row r="345" spans="1:145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</row>
    <row r="346" spans="1:145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</row>
    <row r="347" spans="1:145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</row>
    <row r="348" spans="1:145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</row>
    <row r="349" spans="1:145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</row>
    <row r="350" spans="1:145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</row>
    <row r="351" spans="1:145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</row>
    <row r="352" spans="1:145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</row>
    <row r="353" spans="1:145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</row>
    <row r="354" spans="1:145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</row>
    <row r="355" spans="1:145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</row>
    <row r="356" spans="1:145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</row>
    <row r="357" spans="1:145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</row>
    <row r="358" spans="1:145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</row>
    <row r="359" spans="1:145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</row>
    <row r="360" spans="1:145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</row>
    <row r="361" spans="1:145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</row>
    <row r="362" spans="1:145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</row>
    <row r="363" spans="1:145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</row>
    <row r="364" spans="1:145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</row>
    <row r="365" spans="1:145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</row>
    <row r="366" spans="1:145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</row>
    <row r="367" spans="1:145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</row>
    <row r="368" spans="1:145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</row>
    <row r="369" spans="1:145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</row>
    <row r="370" spans="1:145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</row>
    <row r="371" spans="1:145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</row>
    <row r="372" spans="1:145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</row>
    <row r="373" spans="1:145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</row>
    <row r="374" spans="1:145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</row>
    <row r="375" spans="1:145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</row>
    <row r="376" spans="1:145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</row>
    <row r="377" spans="1:145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</row>
    <row r="378" spans="1:145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</row>
    <row r="379" spans="1:145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</row>
    <row r="380" spans="1:145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</row>
    <row r="381" spans="1:145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</row>
    <row r="382" spans="1:145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</row>
    <row r="383" spans="1:145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</row>
    <row r="384" spans="1:145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</row>
    <row r="385" spans="1:145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</row>
    <row r="386" spans="1:145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</row>
    <row r="387" spans="1:145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</row>
    <row r="388" spans="1:145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</row>
    <row r="389" spans="1:145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</row>
    <row r="390" spans="1:145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</row>
    <row r="391" spans="1:145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</row>
    <row r="392" spans="1:145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</row>
    <row r="393" spans="1:145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</row>
    <row r="394" spans="1:145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</row>
    <row r="395" spans="1:145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</row>
    <row r="396" spans="1:145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</row>
    <row r="397" spans="1:145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</row>
    <row r="398" spans="1:145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</row>
    <row r="399" spans="1:145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</row>
    <row r="400" spans="1:145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</row>
    <row r="401" spans="1:145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</row>
    <row r="402" spans="1:145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</row>
    <row r="403" spans="1:145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</row>
    <row r="404" spans="1:145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</row>
    <row r="405" spans="1:145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</row>
    <row r="406" spans="1:145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</row>
    <row r="407" spans="1:145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</row>
    <row r="408" spans="1:145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</row>
    <row r="409" spans="1:145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</row>
    <row r="410" spans="1:145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</row>
    <row r="411" spans="1:145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</row>
    <row r="412" spans="1:145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</row>
    <row r="413" spans="1:145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</row>
    <row r="414" spans="1:145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</row>
    <row r="415" spans="1:145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</row>
    <row r="416" spans="1:145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</row>
    <row r="417" spans="1:145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</row>
    <row r="418" spans="1:145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</row>
    <row r="419" spans="1:145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</row>
    <row r="420" spans="1:145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</row>
    <row r="421" spans="1:145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</row>
    <row r="422" spans="1:145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</row>
    <row r="423" spans="1:145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</row>
    <row r="424" spans="1:145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</row>
    <row r="425" spans="1:145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</row>
    <row r="426" spans="1:145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</row>
    <row r="427" spans="1:145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</row>
    <row r="428" spans="1:145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</row>
    <row r="429" spans="1:145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</row>
    <row r="430" spans="1:145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</row>
    <row r="431" spans="1:145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</row>
    <row r="432" spans="1:145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</row>
    <row r="433" spans="1:145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</row>
    <row r="434" spans="1:145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</row>
    <row r="435" spans="1:145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</row>
    <row r="436" spans="1:145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</row>
    <row r="437" spans="1:145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</row>
    <row r="438" spans="1:145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</row>
    <row r="439" spans="1:145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</row>
    <row r="440" spans="1:145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</row>
    <row r="441" spans="1:145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</row>
    <row r="442" spans="1:145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</row>
    <row r="443" spans="1:145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</row>
    <row r="444" spans="1:145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</row>
    <row r="445" spans="1:145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</row>
    <row r="446" spans="1:145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</row>
    <row r="447" spans="1:145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</row>
    <row r="448" spans="1:145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</row>
    <row r="449" spans="1:145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</row>
    <row r="450" spans="1:145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</row>
    <row r="451" spans="1:145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</row>
    <row r="452" spans="1:145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</row>
    <row r="453" spans="1:145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</row>
    <row r="454" spans="1:145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</row>
    <row r="455" spans="1:145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</row>
    <row r="456" spans="1:145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</row>
    <row r="457" spans="1:145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</row>
    <row r="458" spans="1:145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</row>
    <row r="459" spans="1:145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</row>
    <row r="460" spans="1:145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</row>
    <row r="461" spans="1:145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</row>
    <row r="462" spans="1:145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</row>
    <row r="463" spans="1:145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</row>
    <row r="464" spans="1:145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</row>
    <row r="465" spans="1:145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</row>
    <row r="466" spans="1:145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</row>
    <row r="467" spans="1:145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</row>
    <row r="468" spans="1:145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</row>
    <row r="469" spans="1:145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</row>
    <row r="470" spans="1:145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</row>
    <row r="471" spans="1:145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</row>
    <row r="472" spans="1:145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</row>
    <row r="473" spans="1:145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</row>
    <row r="474" spans="1:145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</row>
    <row r="475" spans="1:145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</row>
    <row r="476" spans="1:145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</row>
    <row r="477" spans="1:145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</row>
    <row r="478" spans="1:145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</row>
    <row r="479" spans="1:145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</row>
    <row r="480" spans="1:145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</row>
    <row r="481" spans="1:145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</row>
    <row r="482" spans="1:145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</row>
    <row r="483" spans="1:145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</row>
    <row r="484" spans="1:145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</row>
    <row r="485" spans="1:145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</row>
    <row r="486" spans="1:145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</row>
    <row r="487" spans="1:145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</row>
    <row r="488" spans="1:145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</row>
    <row r="489" spans="1:145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</row>
    <row r="490" spans="1:145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</row>
    <row r="491" spans="1:145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</row>
    <row r="492" spans="1:145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</row>
    <row r="493" spans="1:145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</row>
    <row r="494" spans="1:145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</row>
    <row r="495" spans="1:145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</row>
    <row r="496" spans="1:145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</row>
    <row r="497" spans="1:145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</row>
    <row r="498" spans="1:145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</row>
    <row r="499" spans="1:145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</row>
    <row r="500" spans="1:145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</row>
    <row r="501" spans="1:145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</row>
    <row r="502" spans="1:145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</row>
    <row r="503" spans="1:145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</row>
    <row r="504" spans="1:145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</row>
    <row r="505" spans="1:145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</row>
    <row r="506" spans="1:145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</row>
    <row r="507" spans="1:145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</row>
    <row r="508" spans="1:145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</row>
    <row r="509" spans="1:145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</row>
    <row r="510" spans="1:145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</row>
    <row r="511" spans="1:145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</row>
    <row r="512" spans="1:145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</row>
    <row r="513" spans="1:145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</row>
    <row r="514" spans="1:145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</row>
    <row r="515" spans="1:145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</row>
    <row r="516" spans="1:145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</row>
    <row r="517" spans="1:145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</row>
    <row r="518" spans="1:145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</row>
    <row r="519" spans="1:145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</row>
    <row r="520" spans="1:145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</row>
    <row r="521" spans="1:145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</row>
    <row r="522" spans="1:145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</row>
    <row r="523" spans="1:145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</row>
    <row r="524" spans="1:145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</row>
    <row r="525" spans="1:145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</row>
    <row r="526" spans="1:145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</row>
    <row r="527" spans="1:145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</row>
    <row r="528" spans="1:145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</row>
    <row r="529" spans="1:145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</row>
    <row r="530" spans="1:145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</row>
    <row r="531" spans="1:145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</row>
    <row r="532" spans="1:145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</row>
    <row r="533" spans="1:145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</row>
    <row r="534" spans="1:145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</row>
    <row r="535" spans="1:145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</row>
    <row r="536" spans="1:145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</row>
    <row r="537" spans="1:145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</row>
    <row r="538" spans="1:145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</row>
    <row r="539" spans="1:145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</row>
    <row r="540" spans="1:145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</row>
    <row r="541" spans="1:145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</row>
    <row r="542" spans="1:145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</row>
    <row r="543" spans="1:145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</row>
    <row r="544" spans="1:145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</row>
    <row r="545" spans="1:145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</row>
    <row r="546" spans="1:145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</row>
    <row r="547" spans="1:145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</row>
    <row r="548" spans="1:145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</row>
    <row r="549" spans="1:145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</row>
    <row r="550" spans="1:145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</row>
    <row r="551" spans="1:145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</row>
    <row r="552" spans="1:145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</row>
    <row r="553" spans="1:145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</row>
    <row r="554" spans="1:145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</row>
    <row r="555" spans="1:145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</row>
    <row r="556" spans="1:145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</row>
    <row r="557" spans="1:145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</row>
    <row r="558" spans="1:145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</row>
    <row r="559" spans="1:145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</row>
    <row r="560" spans="1:145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</row>
    <row r="561" spans="1:145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</row>
    <row r="562" spans="1:145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</row>
    <row r="563" spans="1:145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</row>
    <row r="564" spans="1:145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</row>
    <row r="565" spans="1:145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</row>
    <row r="566" spans="1:145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</row>
    <row r="567" spans="1:145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</row>
    <row r="568" spans="1:145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</row>
    <row r="569" spans="1:145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</row>
    <row r="570" spans="1:145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</row>
    <row r="571" spans="1:145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</row>
    <row r="572" spans="1:145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</row>
    <row r="573" spans="1:145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</row>
    <row r="574" spans="1:145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</row>
    <row r="575" spans="1:145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</row>
    <row r="576" spans="1:145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</row>
    <row r="577" spans="1:145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</row>
    <row r="578" spans="1:145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</row>
    <row r="579" spans="1:145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</row>
    <row r="580" spans="1:145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</row>
    <row r="581" spans="1:145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</row>
    <row r="582" spans="1:145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</row>
    <row r="583" spans="1:145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</row>
    <row r="584" spans="1:145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</row>
    <row r="585" spans="1:145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</row>
    <row r="586" spans="1:145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</row>
    <row r="587" spans="1:145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</row>
    <row r="588" spans="1:145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</row>
    <row r="589" spans="1:145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</row>
    <row r="590" spans="1:145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</row>
    <row r="591" spans="1:145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</row>
    <row r="592" spans="1:145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</row>
    <row r="593" spans="1:145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</row>
    <row r="594" spans="1:145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</row>
    <row r="595" spans="1:145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</row>
    <row r="596" spans="1:145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</row>
    <row r="597" spans="1:145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</row>
    <row r="598" spans="1:145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</row>
    <row r="599" spans="1:145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</row>
    <row r="600" spans="1:145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</row>
    <row r="601" spans="1:145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</row>
    <row r="602" spans="1:145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</row>
    <row r="603" spans="1:145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</row>
    <row r="604" spans="1:145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</row>
    <row r="605" spans="1:145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</row>
    <row r="606" spans="1:145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</row>
    <row r="607" spans="1:145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</row>
    <row r="608" spans="1:145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</row>
    <row r="609" spans="1:145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</row>
    <row r="610" spans="1:145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</row>
    <row r="611" spans="1:145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</row>
    <row r="612" spans="1:145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</row>
    <row r="613" spans="1:145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</row>
    <row r="614" spans="1:145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</row>
    <row r="615" spans="1:14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</row>
    <row r="616" spans="1:14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</row>
    <row r="617" spans="1:14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</row>
    <row r="618" spans="1:145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</row>
    <row r="619" spans="1:145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</row>
    <row r="620" spans="1:14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</row>
    <row r="621" spans="1:14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</row>
    <row r="622" spans="1:145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</row>
    <row r="623" spans="1:145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</row>
    <row r="624" spans="1:14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</row>
    <row r="625" spans="1:14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</row>
    <row r="626" spans="1:14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</row>
    <row r="627" spans="1:145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</row>
    <row r="628" spans="1:14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</row>
    <row r="629" spans="1:14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</row>
    <row r="630" spans="1:14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</row>
    <row r="631" spans="1:14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</row>
    <row r="632" spans="1:145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</row>
    <row r="633" spans="1:145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</row>
    <row r="634" spans="1:14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</row>
    <row r="635" spans="1:14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</row>
    <row r="636" spans="1:14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</row>
    <row r="637" spans="1:14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</row>
    <row r="638" spans="1:14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</row>
    <row r="639" spans="1:14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</row>
    <row r="640" spans="1:145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</row>
    <row r="641" spans="1:14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</row>
    <row r="642" spans="1:145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</row>
    <row r="643" spans="1:14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</row>
    <row r="644" spans="1:14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</row>
    <row r="645" spans="1:145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</row>
    <row r="646" spans="1:14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</row>
    <row r="647" spans="1:14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</row>
    <row r="648" spans="1:14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</row>
    <row r="649" spans="1:145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</row>
    <row r="650" spans="1:14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</row>
    <row r="651" spans="1:145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</row>
    <row r="652" spans="1:14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</row>
    <row r="653" spans="1:145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</row>
    <row r="654" spans="1:14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</row>
    <row r="655" spans="1:14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</row>
    <row r="656" spans="1:145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</row>
    <row r="657" spans="1:14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</row>
    <row r="658" spans="1:14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</row>
    <row r="659" spans="1:14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</row>
    <row r="660" spans="1:14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</row>
    <row r="661" spans="1:14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</row>
    <row r="662" spans="1:14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</row>
    <row r="663" spans="1:145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</row>
    <row r="664" spans="1:14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</row>
    <row r="665" spans="1:14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</row>
    <row r="666" spans="1:14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</row>
    <row r="667" spans="1:14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</row>
    <row r="668" spans="1:14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</row>
    <row r="669" spans="1:14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</row>
    <row r="670" spans="1:14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</row>
    <row r="671" spans="1:145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</row>
    <row r="672" spans="1:145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</row>
    <row r="673" spans="1:145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</row>
    <row r="674" spans="1:145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</row>
    <row r="675" spans="1:145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</row>
    <row r="676" spans="1:145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</row>
    <row r="677" spans="1:145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</row>
    <row r="678" spans="1:145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</row>
    <row r="679" spans="1:145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</row>
    <row r="680" spans="1:145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</row>
    <row r="681" spans="1:145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</row>
    <row r="682" spans="1:145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</row>
    <row r="683" spans="1:145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</row>
    <row r="684" spans="1:145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</row>
    <row r="685" spans="1:145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</row>
    <row r="686" spans="1:145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</row>
    <row r="687" spans="1:145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</row>
    <row r="688" spans="1:145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</row>
    <row r="689" spans="1:145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</row>
    <row r="690" spans="1:145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</row>
    <row r="691" spans="1:145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</row>
    <row r="692" spans="1:145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</row>
    <row r="693" spans="1:145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</row>
    <row r="694" spans="1:145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</row>
    <row r="695" spans="1:145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</row>
    <row r="696" spans="1:145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</row>
    <row r="697" spans="1:145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</row>
    <row r="698" spans="1:145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</row>
    <row r="699" spans="1:145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</row>
    <row r="700" spans="1:145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</row>
    <row r="701" spans="1:145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</row>
    <row r="702" spans="1:145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</row>
    <row r="703" spans="1:145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</row>
    <row r="704" spans="1:145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</row>
    <row r="705" spans="1:145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</row>
    <row r="706" spans="1:145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</row>
    <row r="707" spans="1:145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</row>
    <row r="708" spans="1:145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</row>
    <row r="709" spans="1:145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</row>
    <row r="710" spans="1:145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</row>
    <row r="711" spans="1:145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</row>
    <row r="712" spans="1:145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</row>
    <row r="713" spans="1:145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</row>
    <row r="714" spans="1:145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</row>
    <row r="715" spans="1:145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</row>
    <row r="716" spans="1:145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</row>
    <row r="717" spans="1:145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</row>
    <row r="718" spans="1:145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</row>
    <row r="719" spans="1:145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</row>
    <row r="720" spans="1:145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</row>
    <row r="721" spans="1:145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</row>
    <row r="722" spans="1:145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</row>
    <row r="723" spans="1:145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</row>
    <row r="724" spans="1:145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</row>
    <row r="725" spans="1:145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</row>
    <row r="726" spans="1:145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</row>
    <row r="727" spans="1:145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</row>
    <row r="728" spans="1:145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</row>
    <row r="729" spans="1:145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</row>
    <row r="730" spans="1:145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</row>
    <row r="731" spans="1:145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</row>
    <row r="732" spans="1:145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</row>
    <row r="733" spans="1:145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</row>
    <row r="734" spans="1:145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</row>
    <row r="735" spans="1:145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</row>
    <row r="736" spans="1:145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</row>
    <row r="737" spans="1:145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</row>
    <row r="738" spans="1:145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</row>
    <row r="739" spans="1:145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</row>
    <row r="740" spans="1:145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</row>
    <row r="741" spans="1:145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</row>
    <row r="742" spans="1:145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</row>
    <row r="743" spans="1:145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</row>
    <row r="744" spans="1:145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</row>
    <row r="745" spans="1:145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</row>
    <row r="746" spans="1:145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</row>
    <row r="747" spans="1:145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</row>
    <row r="748" spans="1:145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</row>
    <row r="749" spans="1:145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</row>
    <row r="750" spans="1:145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</row>
    <row r="751" spans="1:145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</row>
    <row r="752" spans="1:145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</row>
    <row r="753" spans="1:145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</row>
    <row r="754" spans="1:145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</row>
    <row r="755" spans="1:145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</row>
    <row r="756" spans="1:145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</row>
    <row r="757" spans="1:145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</row>
    <row r="758" spans="1:145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</row>
    <row r="759" spans="1:145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</row>
    <row r="760" spans="1:145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</row>
    <row r="761" spans="1:145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</row>
    <row r="762" spans="1:145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</row>
    <row r="763" spans="1:145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</row>
    <row r="764" spans="1:145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</row>
    <row r="765" spans="1:145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</row>
    <row r="766" spans="1:145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</row>
    <row r="767" spans="1:145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</row>
    <row r="768" spans="1:145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</row>
    <row r="769" spans="1:145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</row>
    <row r="770" spans="1:145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</row>
    <row r="771" spans="1:145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</row>
    <row r="772" spans="1:145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</row>
    <row r="773" spans="1:145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</row>
    <row r="774" spans="1:145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</row>
    <row r="775" spans="1:145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</row>
    <row r="776" spans="1:145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</row>
    <row r="777" spans="1:145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</row>
    <row r="778" spans="1:145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</row>
    <row r="779" spans="1:145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</row>
    <row r="780" spans="1:145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</row>
    <row r="781" spans="1:145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</row>
    <row r="782" spans="1:145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</row>
    <row r="783" spans="1:145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</row>
    <row r="784" spans="1:145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</row>
    <row r="785" spans="1:145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</row>
    <row r="786" spans="1:145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</row>
    <row r="787" spans="1:145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</row>
    <row r="788" spans="1:145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</row>
    <row r="789" spans="1:145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</row>
    <row r="790" spans="1:145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</row>
    <row r="791" spans="1:145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</row>
    <row r="792" spans="1:145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</row>
    <row r="793" spans="1:145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</row>
    <row r="794" spans="1:145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</row>
    <row r="795" spans="1:145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</row>
    <row r="796" spans="1:145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</row>
    <row r="797" spans="1:145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</row>
    <row r="798" spans="1:145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</row>
    <row r="799" spans="1:145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</row>
    <row r="800" spans="1:145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</row>
    <row r="801" spans="1:145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</row>
    <row r="802" spans="1:145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</row>
    <row r="803" spans="1:145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</row>
    <row r="804" spans="1:145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</row>
    <row r="805" spans="1:145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</row>
    <row r="806" spans="1:145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</row>
    <row r="807" spans="1:145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</row>
    <row r="808" spans="1:145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</row>
    <row r="809" spans="1:145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</row>
    <row r="810" spans="1:145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</row>
    <row r="811" spans="1:145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</row>
    <row r="812" spans="1:145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</row>
    <row r="813" spans="1:145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</row>
    <row r="814" spans="1:145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</row>
    <row r="815" spans="1:145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</row>
    <row r="816" spans="1:145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</row>
    <row r="817" spans="1:145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</row>
    <row r="818" spans="1:145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</row>
    <row r="819" spans="1:145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</row>
    <row r="820" spans="1:145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</row>
    <row r="821" spans="1:145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</row>
    <row r="822" spans="1:145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</row>
    <row r="823" spans="1:145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</row>
    <row r="824" spans="1:145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</row>
    <row r="825" spans="1:145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</row>
    <row r="826" spans="1:145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</row>
    <row r="827" spans="1:145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</row>
    <row r="828" spans="1:145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</row>
    <row r="829" spans="1:145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</row>
    <row r="830" spans="1:145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</row>
    <row r="831" spans="1:145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</row>
    <row r="832" spans="1:145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</row>
    <row r="833" spans="1:145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</row>
    <row r="834" spans="1:145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</row>
    <row r="835" spans="1:145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</row>
    <row r="836" spans="1:145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</row>
    <row r="837" spans="1:145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</row>
    <row r="838" spans="1:145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</row>
    <row r="839" spans="1:145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</row>
    <row r="840" spans="1:145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</row>
    <row r="841" spans="1:145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</row>
    <row r="842" spans="1:145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</row>
    <row r="843" spans="1:145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</row>
    <row r="844" spans="1:145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</row>
    <row r="845" spans="1:145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</row>
    <row r="846" spans="1:145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</row>
    <row r="847" spans="1:145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</row>
    <row r="848" spans="1:145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</row>
    <row r="849" spans="1:145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</row>
    <row r="850" spans="1:145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</row>
    <row r="851" spans="1:145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</row>
    <row r="852" spans="1:145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</row>
    <row r="853" spans="1:145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</row>
    <row r="854" spans="1:145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</row>
    <row r="855" spans="1:145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</row>
    <row r="856" spans="1:145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</row>
    <row r="857" spans="1:145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</row>
    <row r="858" spans="1:145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</row>
    <row r="859" spans="1:145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</row>
    <row r="860" spans="1:145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</row>
    <row r="861" spans="1:145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</row>
    <row r="862" spans="1:145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</row>
    <row r="863" spans="1:145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</row>
    <row r="864" spans="1:145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</row>
    <row r="865" spans="1:145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</row>
    <row r="866" spans="1:145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</row>
    <row r="867" spans="1:145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</row>
    <row r="868" spans="1:145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</row>
    <row r="869" spans="1:145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</row>
    <row r="870" spans="1:145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</row>
    <row r="871" spans="1:145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</row>
    <row r="872" spans="1:145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</row>
    <row r="873" spans="1:145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</row>
    <row r="874" spans="1:145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</row>
    <row r="875" spans="1:145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</row>
    <row r="876" spans="1:145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</row>
    <row r="877" spans="1:145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</row>
    <row r="878" spans="1:145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</row>
    <row r="879" spans="1:145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</row>
    <row r="880" spans="1:145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</row>
    <row r="881" spans="1:145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</row>
    <row r="882" spans="1:145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</row>
    <row r="883" spans="1:145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</row>
    <row r="884" spans="1:145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</row>
    <row r="885" spans="1:145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</row>
    <row r="886" spans="1:145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</row>
    <row r="887" spans="1:145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</row>
    <row r="888" spans="1:145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</row>
    <row r="889" spans="1:145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</row>
    <row r="890" spans="1:145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</row>
    <row r="891" spans="1:145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</row>
    <row r="892" spans="1:145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</row>
    <row r="893" spans="1:145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</row>
    <row r="894" spans="1:145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</row>
    <row r="895" spans="1:145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</row>
    <row r="896" spans="1:145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</row>
    <row r="897" spans="1:145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</row>
    <row r="898" spans="1:145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</row>
    <row r="899" spans="1:145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</row>
    <row r="900" spans="1:145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</row>
    <row r="901" spans="1:145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</row>
    <row r="902" spans="1:145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</row>
    <row r="903" spans="1:145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</row>
    <row r="904" spans="1:145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</row>
    <row r="905" spans="1:145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</row>
    <row r="906" spans="1:145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</row>
    <row r="907" spans="1:145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</row>
    <row r="908" spans="1:145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</row>
    <row r="909" spans="1:145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</row>
    <row r="910" spans="1:145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</row>
    <row r="911" spans="1:145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</row>
    <row r="912" spans="1:145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</row>
    <row r="913" spans="1:145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</row>
    <row r="914" spans="1:145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</row>
    <row r="915" spans="1:145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</row>
    <row r="916" spans="1:145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</row>
    <row r="917" spans="1:145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</row>
    <row r="918" spans="1:145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</row>
    <row r="919" spans="1:145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</row>
    <row r="920" spans="1:145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</row>
    <row r="921" spans="1:145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</row>
    <row r="922" spans="1:145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</row>
    <row r="923" spans="1:145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</row>
    <row r="924" spans="1:145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</row>
    <row r="925" spans="1:145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</row>
    <row r="926" spans="1:145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</row>
    <row r="927" spans="1:145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</row>
    <row r="928" spans="1:145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</row>
    <row r="929" spans="1:145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</row>
    <row r="930" spans="1:145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</row>
    <row r="931" spans="1:145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</row>
    <row r="932" spans="1:145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</row>
    <row r="933" spans="1:145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</row>
    <row r="934" spans="1:145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</row>
    <row r="935" spans="1:145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</row>
    <row r="936" spans="1:145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</row>
    <row r="937" spans="1:145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</row>
    <row r="938" spans="1:145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</row>
    <row r="939" spans="1:145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</row>
    <row r="940" spans="1:145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</row>
    <row r="941" spans="1:145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</row>
    <row r="942" spans="1:145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</row>
    <row r="943" spans="1:145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</row>
    <row r="944" spans="1:145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</row>
    <row r="945" spans="1:145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</row>
    <row r="946" spans="1:145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</row>
    <row r="947" spans="1:145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</row>
    <row r="948" spans="1:145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</row>
    <row r="949" spans="1:145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</row>
    <row r="950" spans="1:145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</row>
    <row r="951" spans="1:145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</row>
    <row r="952" spans="1:145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</row>
    <row r="953" spans="1:145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</row>
    <row r="954" spans="1:145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</row>
    <row r="955" spans="1:145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</row>
    <row r="956" spans="1:145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</row>
    <row r="957" spans="1:145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</row>
    <row r="958" spans="1:145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</row>
    <row r="959" spans="1:145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</row>
    <row r="960" spans="1:145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</row>
    <row r="961" spans="1:145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</row>
    <row r="962" spans="1:145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</row>
    <row r="963" spans="1:145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</row>
    <row r="964" spans="1:145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</row>
    <row r="965" spans="1:145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</row>
    <row r="966" spans="1:145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</row>
    <row r="967" spans="1:145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</row>
    <row r="968" spans="1:145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</row>
    <row r="969" spans="1:145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</row>
    <row r="970" spans="1:145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</row>
    <row r="971" spans="1:145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</row>
    <row r="972" spans="1:145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</row>
    <row r="973" spans="1:145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</row>
    <row r="974" spans="1:145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</row>
    <row r="975" spans="1:145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</row>
    <row r="976" spans="1:145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</row>
    <row r="977" spans="1:145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</row>
    <row r="978" spans="1:145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</row>
    <row r="979" spans="1:145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</row>
    <row r="980" spans="1:145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</row>
    <row r="981" spans="1:145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</row>
    <row r="982" spans="1:145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</row>
    <row r="983" spans="1:145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</row>
    <row r="984" spans="1:145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</row>
    <row r="985" spans="1:145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</row>
    <row r="986" spans="1:145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</row>
    <row r="987" spans="1:145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</row>
    <row r="988" spans="1:145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</row>
    <row r="989" spans="1:145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</row>
    <row r="990" spans="1:145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</row>
    <row r="991" spans="1:145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</row>
    <row r="992" spans="1:145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</row>
    <row r="993" spans="1:145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</row>
    <row r="994" spans="1:145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</row>
    <row r="995" spans="1:145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</row>
    <row r="996" spans="1:145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</row>
    <row r="997" spans="1:145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</row>
    <row r="998" spans="1:145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</row>
    <row r="999" spans="1:145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</row>
    <row r="1000" spans="1:145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</row>
    <row r="1001" spans="1:145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</row>
    <row r="1002" spans="1:145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</row>
    <row r="1003" spans="1:145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</row>
    <row r="1004" spans="1:145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</row>
    <row r="1005" spans="1:145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</row>
    <row r="1006" spans="1:145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</row>
    <row r="1007" spans="1:145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</row>
    <row r="1008" spans="1:145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</row>
    <row r="1009" spans="1:145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</row>
    <row r="1010" spans="1:145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</row>
    <row r="1011" spans="1:145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</row>
    <row r="1012" spans="1:145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</row>
    <row r="1013" spans="1:145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</row>
    <row r="1014" spans="1:145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</row>
    <row r="1015" spans="1:145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</row>
    <row r="1016" spans="1:145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</row>
    <row r="1017" spans="1:145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</row>
    <row r="1018" spans="1:145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</row>
    <row r="1019" spans="1:145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</row>
    <row r="1020" spans="1:145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</row>
    <row r="1021" spans="1:145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</row>
    <row r="1022" spans="1:145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</row>
    <row r="1023" spans="1:145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</row>
    <row r="1024" spans="1:145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</row>
    <row r="1025" spans="1:145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</row>
    <row r="1026" spans="1:145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</row>
    <row r="1027" spans="1:145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</row>
    <row r="1028" spans="1:145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</row>
    <row r="1029" spans="1:145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</row>
    <row r="1030" spans="1:145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</row>
    <row r="1031" spans="1:145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</row>
    <row r="1032" spans="1:145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</row>
    <row r="1033" spans="1:145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</row>
    <row r="1034" spans="1:145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</row>
    <row r="1035" spans="1:145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</row>
    <row r="1036" spans="1:145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</row>
    <row r="1037" spans="1:145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</row>
    <row r="1038" spans="1:145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</row>
    <row r="1039" spans="1:145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</row>
    <row r="1040" spans="1:145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</row>
    <row r="1041" spans="1:145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</row>
    <row r="1042" spans="1:145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</row>
    <row r="1043" spans="1:145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</row>
    <row r="1044" spans="1:145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</row>
    <row r="1045" spans="1:145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</row>
    <row r="1046" spans="1:145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</row>
    <row r="1047" spans="1:145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</row>
    <row r="1048" spans="1:145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</row>
    <row r="1049" spans="1:145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</row>
    <row r="1050" spans="1:145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</row>
    <row r="1051" spans="1:145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</row>
    <row r="1052" spans="1:145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</row>
    <row r="1053" spans="1:145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</row>
    <row r="1054" spans="1:145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</row>
    <row r="1055" spans="1:145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</row>
    <row r="1056" spans="1:145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</row>
    <row r="1057" spans="1:145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</row>
    <row r="1058" spans="1:145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</row>
    <row r="1059" spans="1:145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</row>
    <row r="1060" spans="1:145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</row>
    <row r="1061" spans="1:145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</row>
    <row r="1062" spans="1:145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</row>
    <row r="1063" spans="1:145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</row>
    <row r="1064" spans="1:145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</row>
    <row r="1065" spans="1:145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</row>
    <row r="1066" spans="1:145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</row>
    <row r="1067" spans="1:145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</row>
    <row r="1068" spans="1:145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</row>
    <row r="1069" spans="1:145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</row>
    <row r="1070" spans="1:145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</row>
    <row r="1071" spans="1:145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</row>
    <row r="1072" spans="1:145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</row>
    <row r="1073" spans="1:145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</row>
    <row r="1074" spans="1:145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</row>
    <row r="1075" spans="1:145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</row>
    <row r="1076" spans="1:145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</row>
    <row r="1077" spans="1:145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</row>
    <row r="1078" spans="1:145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</row>
    <row r="1079" spans="1:145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</row>
    <row r="1080" spans="1:145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</row>
    <row r="1081" spans="1:145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</row>
    <row r="1082" spans="1:145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</row>
    <row r="1083" spans="1:145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</row>
    <row r="1084" spans="1:145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</row>
    <row r="1085" spans="1:145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</row>
    <row r="1086" spans="1:145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</row>
    <row r="1087" spans="1:145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</row>
    <row r="1088" spans="1:145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</row>
    <row r="1089" spans="1:145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</row>
    <row r="1090" spans="1:145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</row>
    <row r="1091" spans="1:145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</row>
    <row r="1092" spans="1:145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</row>
    <row r="1093" spans="1:145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</row>
    <row r="1094" spans="1:145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</row>
    <row r="1095" spans="1:145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</row>
    <row r="1096" spans="1:145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</row>
    <row r="1097" spans="1:145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</row>
    <row r="1098" spans="1:145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</row>
    <row r="1099" spans="1:145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</row>
    <row r="1100" spans="1:145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</row>
    <row r="1101" spans="1:145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</row>
    <row r="1102" spans="1:145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</row>
    <row r="1103" spans="1:145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</row>
    <row r="1104" spans="1:145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</row>
    <row r="1105" spans="1:145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</row>
    <row r="1106" spans="1:145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</row>
    <row r="1107" spans="1:145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</row>
    <row r="1108" spans="1:145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</row>
    <row r="1109" spans="1:145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</row>
    <row r="1110" spans="1:145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</row>
    <row r="1111" spans="1:145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</row>
    <row r="1112" spans="1:145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</row>
    <row r="1113" spans="1:145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</row>
    <row r="1114" spans="1:145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</row>
    <row r="1115" spans="1:145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</row>
    <row r="1116" spans="1:145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</row>
    <row r="1117" spans="1:145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</row>
    <row r="1118" spans="1:145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</row>
    <row r="1119" spans="1:145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</row>
    <row r="1120" spans="1:145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</row>
    <row r="1121" spans="1:145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</row>
    <row r="1122" spans="1:145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</row>
    <row r="1123" spans="1:145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</row>
    <row r="1124" spans="1:145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</row>
    <row r="1125" spans="1:145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</row>
    <row r="1126" spans="1:145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</row>
    <row r="1127" spans="1:145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</row>
    <row r="1128" spans="1:145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</row>
    <row r="1129" spans="1:145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</row>
    <row r="1130" spans="1:145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</row>
    <row r="1131" spans="1:145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</row>
    <row r="1132" spans="1:145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</row>
    <row r="1133" spans="1:145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</row>
    <row r="1134" spans="1:145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</row>
    <row r="1135" spans="1:145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</row>
    <row r="1136" spans="1:145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</row>
    <row r="1137" spans="1:145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</row>
    <row r="1138" spans="1:145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</row>
    <row r="1139" spans="1:145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</row>
    <row r="1140" spans="1:145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</row>
    <row r="1141" spans="1:145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</row>
    <row r="1142" spans="1:145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</row>
    <row r="1143" spans="1:145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</row>
    <row r="1144" spans="1:145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</row>
    <row r="1145" spans="1:145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</row>
    <row r="1146" spans="1:145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</row>
    <row r="1147" spans="1:145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</row>
    <row r="1148" spans="1:145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</row>
    <row r="1149" spans="1:145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</row>
    <row r="1150" spans="1:145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</row>
    <row r="1151" spans="1:145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</row>
    <row r="1152" spans="1:145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</row>
    <row r="1153" spans="1:145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</row>
    <row r="1154" spans="1:145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</row>
    <row r="1155" spans="1:145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</row>
    <row r="1156" spans="1:145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</row>
    <row r="1157" spans="1:145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</row>
    <row r="1158" spans="1:145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</row>
    <row r="1159" spans="1:145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</row>
    <row r="1160" spans="1:145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</row>
    <row r="1161" spans="1:145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</row>
    <row r="1162" spans="1:145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</row>
    <row r="1163" spans="1:145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</row>
    <row r="1164" spans="1:145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</row>
    <row r="1165" spans="1:145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</row>
    <row r="1166" spans="1:145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</row>
    <row r="1167" spans="1:145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</row>
    <row r="1168" spans="1:145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</row>
    <row r="1169" spans="1:145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</row>
    <row r="1170" spans="1:145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</row>
    <row r="1171" spans="1:145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</row>
    <row r="1172" spans="1:145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</row>
    <row r="1173" spans="1:145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</row>
    <row r="1174" spans="1:145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</row>
    <row r="1175" spans="1:145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</row>
    <row r="1176" spans="1:145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</row>
    <row r="1177" spans="1:145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</row>
    <row r="1178" spans="1:145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</row>
    <row r="1179" spans="1:145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</row>
    <row r="1180" spans="1:145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</row>
    <row r="1181" spans="1:145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</row>
    <row r="1182" spans="1:145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</row>
    <row r="1183" spans="1:145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</row>
    <row r="1184" spans="1:145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</row>
    <row r="1185" spans="1:145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</row>
    <row r="1186" spans="1:145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</row>
    <row r="1187" spans="1:145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</row>
    <row r="1188" spans="1:145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</row>
    <row r="1189" spans="1:145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</row>
    <row r="1190" spans="1:145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</row>
    <row r="1191" spans="1:145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</row>
    <row r="1192" spans="1:145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</row>
    <row r="1193" spans="1:145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</row>
    <row r="1194" spans="1:145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</row>
    <row r="1195" spans="1:145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</row>
    <row r="1196" spans="1:145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</row>
    <row r="1197" spans="1:145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</row>
    <row r="1198" spans="1:145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</row>
    <row r="1199" spans="1:145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</row>
    <row r="1200" spans="1:145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</row>
    <row r="1201" spans="1:145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</row>
    <row r="1202" spans="1:145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</row>
    <row r="1203" spans="1:145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</row>
    <row r="1204" spans="1:145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</row>
    <row r="1205" spans="1:145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</row>
    <row r="1206" spans="1:145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</row>
    <row r="1207" spans="1:145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</row>
    <row r="1208" spans="1:145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</row>
    <row r="1209" spans="1:145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</row>
    <row r="1210" spans="1:145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</row>
    <row r="1211" spans="1:145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</row>
    <row r="1212" spans="1:145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</row>
    <row r="1213" spans="1:145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</row>
    <row r="1214" spans="1:145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</row>
    <row r="1215" spans="1:145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</row>
    <row r="1216" spans="1:145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</row>
    <row r="1217" spans="1:145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</row>
    <row r="1218" spans="1:145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</row>
    <row r="1219" spans="1:145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</row>
    <row r="1220" spans="1:145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</row>
    <row r="1221" spans="1:145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</row>
    <row r="1222" spans="1:145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</row>
    <row r="1223" spans="1:145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</row>
    <row r="1224" spans="1:145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</row>
    <row r="1225" spans="1:145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</row>
    <row r="1226" spans="1:145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</row>
    <row r="1227" spans="1:145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</row>
    <row r="1228" spans="1:145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</row>
    <row r="1229" spans="1:145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</row>
    <row r="1230" spans="1:145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</row>
    <row r="1231" spans="1:145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</row>
    <row r="1232" spans="1:145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</row>
    <row r="1233" spans="1:145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</row>
    <row r="1234" spans="1:145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</row>
    <row r="1235" spans="1:145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</row>
    <row r="1236" spans="1:145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</row>
    <row r="1237" spans="1:145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</row>
    <row r="1238" spans="1:145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</row>
    <row r="1239" spans="1:145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</row>
    <row r="1240" spans="1:145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</row>
    <row r="1241" spans="1:145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</row>
    <row r="1242" spans="1:145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</row>
    <row r="1243" spans="1:145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</row>
    <row r="1244" spans="1:145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</row>
    <row r="1245" spans="1:145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</row>
    <row r="1246" spans="1:145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</row>
    <row r="1247" spans="1:145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</row>
    <row r="1248" spans="1:145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</row>
    <row r="1249" spans="1:145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</row>
    <row r="1250" spans="1:145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</row>
    <row r="1251" spans="1:145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</row>
    <row r="1252" spans="1:145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</row>
    <row r="1253" spans="1:145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</row>
    <row r="1254" spans="1:145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</row>
    <row r="1255" spans="1:145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</row>
    <row r="1256" spans="1:145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</row>
    <row r="1257" spans="1:145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</row>
    <row r="1258" spans="1:145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</row>
    <row r="1259" spans="1:145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</row>
    <row r="1260" spans="1:145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</row>
    <row r="1261" spans="1:145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</row>
    <row r="1262" spans="1:145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</row>
    <row r="1263" spans="1:145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</row>
    <row r="1264" spans="1:145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</row>
    <row r="1265" spans="1:145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</row>
    <row r="1266" spans="1:145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</row>
    <row r="1267" spans="1:145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</row>
    <row r="1268" spans="1:145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</row>
    <row r="1269" spans="1:145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</row>
    <row r="1270" spans="1:145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</row>
    <row r="1271" spans="1:145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</row>
    <row r="1272" spans="1:145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</row>
    <row r="1273" spans="1:145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</row>
    <row r="1274" spans="1:145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</row>
    <row r="1275" spans="1:145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</row>
    <row r="1276" spans="1:145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</row>
    <row r="1277" spans="1:145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</row>
    <row r="1278" spans="1:145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</row>
    <row r="1279" spans="1:145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</row>
    <row r="1280" spans="1:145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</row>
    <row r="1281" spans="1:145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</row>
    <row r="1282" spans="1:145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</row>
    <row r="1283" spans="1:145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</row>
    <row r="1284" spans="1:145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</row>
    <row r="1285" spans="1:145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</row>
    <row r="1286" spans="1:145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</row>
    <row r="1287" spans="1:145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</row>
    <row r="1288" spans="1:145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</row>
    <row r="1289" spans="1:145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</row>
    <row r="1290" spans="1:145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</row>
    <row r="1291" spans="1:145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</row>
    <row r="1292" spans="1:145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</row>
    <row r="1293" spans="1:145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</row>
    <row r="1294" spans="1:145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</row>
    <row r="1295" spans="1:145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</row>
    <row r="1296" spans="1:145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</row>
    <row r="1297" spans="1:145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</row>
    <row r="1298" spans="1:145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</row>
    <row r="1299" spans="1:145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</row>
    <row r="1300" spans="1:145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</row>
    <row r="1301" spans="1:145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</row>
    <row r="1302" spans="1:145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</row>
    <row r="1303" spans="1:145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</row>
    <row r="1304" spans="1:145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</row>
    <row r="1305" spans="1:145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</row>
    <row r="1306" spans="1:145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</row>
    <row r="1307" spans="1:145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</row>
    <row r="1308" spans="1:145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</row>
    <row r="1309" spans="1:145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</row>
    <row r="1310" spans="1:145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</row>
    <row r="1311" spans="1:145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</row>
    <row r="1312" spans="1:145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</row>
    <row r="1313" spans="1:145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</row>
    <row r="1314" spans="1:145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</row>
    <row r="1315" spans="1:145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</row>
    <row r="1316" spans="1:145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</row>
    <row r="1317" spans="1:145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</row>
    <row r="1318" spans="1:145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</row>
    <row r="1319" spans="1:145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</row>
    <row r="1320" spans="1:145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</row>
    <row r="1321" spans="1:145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</row>
  </sheetData>
  <mergeCells count="16">
    <mergeCell ref="N1:P1"/>
    <mergeCell ref="K9:L9"/>
    <mergeCell ref="M9:N9"/>
    <mergeCell ref="O9:P9"/>
    <mergeCell ref="A6:P6"/>
    <mergeCell ref="A7:P7"/>
    <mergeCell ref="N2:O2"/>
    <mergeCell ref="N3:O3"/>
    <mergeCell ref="N4:O4"/>
    <mergeCell ref="E9:F9"/>
    <mergeCell ref="G9:H9"/>
    <mergeCell ref="I9:J9"/>
    <mergeCell ref="A24:B24"/>
    <mergeCell ref="A9:A10"/>
    <mergeCell ref="B9:B10"/>
    <mergeCell ref="C9:D9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workbookViewId="0" topLeftCell="E13">
      <selection activeCell="U31" sqref="U31:U32"/>
    </sheetView>
  </sheetViews>
  <sheetFormatPr defaultColWidth="9.00390625" defaultRowHeight="12.75"/>
  <cols>
    <col min="1" max="1" width="31.25390625" style="0" customWidth="1"/>
    <col min="2" max="2" width="6.00390625" style="0" customWidth="1"/>
    <col min="3" max="3" width="9.875" style="0" bestFit="1" customWidth="1"/>
    <col min="5" max="5" width="9.00390625" style="0" customWidth="1"/>
    <col min="6" max="6" width="9.25390625" style="31" customWidth="1"/>
    <col min="7" max="9" width="9.25390625" style="0" customWidth="1"/>
    <col min="10" max="10" width="9.25390625" style="32" customWidth="1"/>
    <col min="11" max="17" width="9.25390625" style="0" customWidth="1"/>
    <col min="18" max="20" width="9.25390625" style="0" bestFit="1" customWidth="1"/>
    <col min="21" max="21" width="10.375" style="0" bestFit="1" customWidth="1"/>
    <col min="22" max="22" width="10.375" style="0" customWidth="1"/>
  </cols>
  <sheetData>
    <row r="1" spans="1:22" ht="12.75" customHeight="1">
      <c r="A1" s="29"/>
      <c r="B1" s="29"/>
      <c r="C1" s="29"/>
      <c r="D1" s="29"/>
      <c r="E1" s="29"/>
      <c r="G1" s="29"/>
      <c r="H1" s="29"/>
      <c r="I1" s="29"/>
      <c r="J1" s="31"/>
      <c r="K1" s="29"/>
      <c r="L1" s="29"/>
      <c r="M1" s="29"/>
      <c r="N1" s="29"/>
      <c r="O1" s="58"/>
      <c r="P1" s="58"/>
      <c r="Q1" s="58"/>
      <c r="R1" s="58"/>
      <c r="S1" s="58"/>
      <c r="T1" s="92" t="s">
        <v>123</v>
      </c>
      <c r="U1" s="92"/>
      <c r="V1" s="92"/>
    </row>
    <row r="2" spans="1:22" ht="12.75" customHeight="1">
      <c r="A2" s="29"/>
      <c r="B2" s="29"/>
      <c r="C2" s="29"/>
      <c r="D2" s="29"/>
      <c r="E2" s="29"/>
      <c r="G2" s="29"/>
      <c r="H2" s="29"/>
      <c r="I2" s="29"/>
      <c r="J2" s="31"/>
      <c r="K2" s="29"/>
      <c r="L2" s="29"/>
      <c r="M2" s="29"/>
      <c r="N2" s="29"/>
      <c r="O2" s="58"/>
      <c r="P2" s="58"/>
      <c r="Q2" s="58"/>
      <c r="R2" s="58"/>
      <c r="S2" s="58"/>
      <c r="T2" s="92" t="s">
        <v>137</v>
      </c>
      <c r="U2" s="92"/>
      <c r="V2" s="92"/>
    </row>
    <row r="3" spans="1:22" ht="12.75" customHeight="1">
      <c r="A3" s="29"/>
      <c r="B3" s="29"/>
      <c r="C3" s="29"/>
      <c r="D3" s="29"/>
      <c r="E3" s="29"/>
      <c r="G3" s="29"/>
      <c r="H3" s="29"/>
      <c r="I3" s="29"/>
      <c r="J3" s="31"/>
      <c r="K3" s="29"/>
      <c r="L3" s="29"/>
      <c r="M3" s="29"/>
      <c r="N3" s="29"/>
      <c r="O3" s="58"/>
      <c r="P3" s="58"/>
      <c r="Q3" s="58"/>
      <c r="R3" s="58"/>
      <c r="S3" s="58"/>
      <c r="T3" s="92" t="s">
        <v>8</v>
      </c>
      <c r="U3" s="92"/>
      <c r="V3" s="92"/>
    </row>
    <row r="4" spans="1:22" ht="12.75" customHeight="1">
      <c r="A4" s="29"/>
      <c r="B4" s="29"/>
      <c r="C4" s="29"/>
      <c r="D4" s="29"/>
      <c r="E4" s="29"/>
      <c r="G4" s="29"/>
      <c r="H4" s="29"/>
      <c r="I4" s="29"/>
      <c r="J4" s="31"/>
      <c r="K4" s="29"/>
      <c r="L4" s="29"/>
      <c r="M4" s="29"/>
      <c r="N4" s="29"/>
      <c r="O4" s="58"/>
      <c r="P4" s="58"/>
      <c r="Q4" s="58"/>
      <c r="R4" s="58"/>
      <c r="S4" s="58"/>
      <c r="T4" s="92" t="s">
        <v>120</v>
      </c>
      <c r="U4" s="92"/>
      <c r="V4" s="92"/>
    </row>
    <row r="5" spans="1:22" ht="12.75">
      <c r="A5" s="29"/>
      <c r="B5" s="29"/>
      <c r="C5" s="29"/>
      <c r="D5" s="29"/>
      <c r="E5" s="29"/>
      <c r="G5" s="29"/>
      <c r="H5" s="29"/>
      <c r="I5" s="29"/>
      <c r="J5" s="3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5.75" customHeight="1">
      <c r="A6" s="99" t="s">
        <v>58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5.75" customHeight="1">
      <c r="A7" s="100" t="s">
        <v>98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ht="15.75">
      <c r="A8" s="37"/>
      <c r="B8" s="37"/>
      <c r="C8" s="37"/>
      <c r="D8" s="37"/>
      <c r="E8" s="30"/>
      <c r="F8" s="30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15.75">
      <c r="A9" s="98" t="s">
        <v>0</v>
      </c>
      <c r="B9" s="98" t="s">
        <v>7</v>
      </c>
      <c r="C9" s="98" t="s">
        <v>9</v>
      </c>
      <c r="D9" s="98"/>
      <c r="E9" s="98" t="s">
        <v>10</v>
      </c>
      <c r="F9" s="98"/>
      <c r="G9" s="98" t="s">
        <v>11</v>
      </c>
      <c r="H9" s="98"/>
      <c r="I9" s="98" t="s">
        <v>12</v>
      </c>
      <c r="J9" s="98"/>
      <c r="K9" s="98" t="s">
        <v>13</v>
      </c>
      <c r="L9" s="98"/>
      <c r="M9" s="98" t="s">
        <v>14</v>
      </c>
      <c r="N9" s="98"/>
      <c r="O9" s="101" t="s">
        <v>15</v>
      </c>
      <c r="P9" s="102"/>
      <c r="Q9" s="101" t="s">
        <v>16</v>
      </c>
      <c r="R9" s="102"/>
      <c r="S9" s="101" t="s">
        <v>17</v>
      </c>
      <c r="T9" s="102"/>
      <c r="U9" s="98" t="s">
        <v>6</v>
      </c>
      <c r="V9" s="98"/>
    </row>
    <row r="10" spans="1:22" ht="56.25">
      <c r="A10" s="98"/>
      <c r="B10" s="98"/>
      <c r="C10" s="59" t="s">
        <v>111</v>
      </c>
      <c r="D10" s="59" t="s">
        <v>112</v>
      </c>
      <c r="E10" s="59" t="s">
        <v>111</v>
      </c>
      <c r="F10" s="59" t="s">
        <v>112</v>
      </c>
      <c r="G10" s="59" t="s">
        <v>111</v>
      </c>
      <c r="H10" s="59" t="s">
        <v>112</v>
      </c>
      <c r="I10" s="59" t="s">
        <v>111</v>
      </c>
      <c r="J10" s="59" t="s">
        <v>112</v>
      </c>
      <c r="K10" s="59" t="s">
        <v>111</v>
      </c>
      <c r="L10" s="59" t="s">
        <v>112</v>
      </c>
      <c r="M10" s="59" t="s">
        <v>111</v>
      </c>
      <c r="N10" s="59" t="s">
        <v>112</v>
      </c>
      <c r="O10" s="59" t="s">
        <v>111</v>
      </c>
      <c r="P10" s="59" t="s">
        <v>112</v>
      </c>
      <c r="Q10" s="59" t="s">
        <v>111</v>
      </c>
      <c r="R10" s="59" t="s">
        <v>112</v>
      </c>
      <c r="S10" s="59" t="s">
        <v>111</v>
      </c>
      <c r="T10" s="59" t="s">
        <v>112</v>
      </c>
      <c r="U10" s="59" t="s">
        <v>111</v>
      </c>
      <c r="V10" s="59" t="s">
        <v>112</v>
      </c>
    </row>
    <row r="11" spans="1:22" ht="25.5">
      <c r="A11" s="17" t="s">
        <v>33</v>
      </c>
      <c r="B11" s="60" t="s">
        <v>34</v>
      </c>
      <c r="C11" s="24">
        <v>2000</v>
      </c>
      <c r="D11" s="24">
        <v>1200</v>
      </c>
      <c r="E11" s="24">
        <v>2400</v>
      </c>
      <c r="F11" s="24">
        <v>2500</v>
      </c>
      <c r="G11" s="24">
        <v>2000</v>
      </c>
      <c r="H11" s="24">
        <v>2100</v>
      </c>
      <c r="I11" s="24">
        <v>1600</v>
      </c>
      <c r="J11" s="24">
        <v>1650</v>
      </c>
      <c r="K11" s="24">
        <v>2000</v>
      </c>
      <c r="L11" s="24">
        <v>2000</v>
      </c>
      <c r="M11" s="24">
        <v>1500</v>
      </c>
      <c r="N11" s="24">
        <v>1000</v>
      </c>
      <c r="O11" s="24">
        <v>2300</v>
      </c>
      <c r="P11" s="24">
        <v>2300</v>
      </c>
      <c r="Q11" s="24">
        <v>2570</v>
      </c>
      <c r="R11" s="24">
        <v>2570</v>
      </c>
      <c r="S11" s="24">
        <v>7102</v>
      </c>
      <c r="T11" s="24">
        <v>2000</v>
      </c>
      <c r="U11" s="24">
        <f>SUM(C11+E11+G11+I11+K11+M11+O11+Q11+S11)</f>
        <v>23472</v>
      </c>
      <c r="V11" s="24">
        <f>SUM(D11+F11+H11+J11+L11+N11+P11+R11+T11)</f>
        <v>17320</v>
      </c>
    </row>
    <row r="12" spans="1:22" ht="25.5">
      <c r="A12" s="17" t="s">
        <v>35</v>
      </c>
      <c r="B12" s="60" t="s">
        <v>36</v>
      </c>
      <c r="C12" s="24">
        <v>685911</v>
      </c>
      <c r="D12" s="24">
        <v>762584</v>
      </c>
      <c r="E12" s="24">
        <v>604575</v>
      </c>
      <c r="F12" s="24">
        <v>654034</v>
      </c>
      <c r="G12" s="24">
        <v>1062554</v>
      </c>
      <c r="H12" s="24">
        <v>1124156</v>
      </c>
      <c r="I12" s="24">
        <v>743942</v>
      </c>
      <c r="J12" s="24">
        <v>774717</v>
      </c>
      <c r="K12" s="24">
        <v>801963</v>
      </c>
      <c r="L12" s="24">
        <v>935729</v>
      </c>
      <c r="M12" s="24">
        <v>1057584</v>
      </c>
      <c r="N12" s="24">
        <v>1118026</v>
      </c>
      <c r="O12" s="24">
        <v>809381</v>
      </c>
      <c r="P12" s="24">
        <v>886195</v>
      </c>
      <c r="Q12" s="24">
        <v>992350</v>
      </c>
      <c r="R12" s="24">
        <v>1125192</v>
      </c>
      <c r="S12" s="24">
        <v>850926</v>
      </c>
      <c r="T12" s="24">
        <v>925758</v>
      </c>
      <c r="U12" s="24">
        <f aca="true" t="shared" si="0" ref="U12:U30">SUM(C12+E12+G12+I12+K12+M12+O12+Q12+S12)</f>
        <v>7609186</v>
      </c>
      <c r="V12" s="24">
        <f aca="true" t="shared" si="1" ref="V12:V30">SUM(D12+F12+H12+J12+L12+N12+P12+R12+T12)</f>
        <v>8306391</v>
      </c>
    </row>
    <row r="13" spans="1:22" ht="12.75">
      <c r="A13" s="17" t="s">
        <v>37</v>
      </c>
      <c r="B13" s="60" t="s">
        <v>38</v>
      </c>
      <c r="C13" s="24">
        <v>51391</v>
      </c>
      <c r="D13" s="24">
        <v>52242</v>
      </c>
      <c r="E13" s="24">
        <v>45980</v>
      </c>
      <c r="F13" s="24">
        <v>48555</v>
      </c>
      <c r="G13" s="24">
        <v>78633</v>
      </c>
      <c r="H13" s="24">
        <v>83062</v>
      </c>
      <c r="I13" s="24">
        <v>52454</v>
      </c>
      <c r="J13" s="24">
        <v>61895</v>
      </c>
      <c r="K13" s="24">
        <v>56568</v>
      </c>
      <c r="L13" s="24">
        <v>64304</v>
      </c>
      <c r="M13" s="24">
        <v>81620</v>
      </c>
      <c r="N13" s="24">
        <v>84826</v>
      </c>
      <c r="O13" s="24">
        <v>61951</v>
      </c>
      <c r="P13" s="24">
        <v>63285</v>
      </c>
      <c r="Q13" s="24">
        <v>70780</v>
      </c>
      <c r="R13" s="24">
        <v>84200</v>
      </c>
      <c r="S13" s="24">
        <v>67010</v>
      </c>
      <c r="T13" s="24">
        <v>67680</v>
      </c>
      <c r="U13" s="24">
        <f t="shared" si="0"/>
        <v>566387</v>
      </c>
      <c r="V13" s="24">
        <f t="shared" si="1"/>
        <v>610049</v>
      </c>
    </row>
    <row r="14" spans="1:22" ht="12.75">
      <c r="A14" s="17" t="s">
        <v>39</v>
      </c>
      <c r="B14" s="60" t="s">
        <v>40</v>
      </c>
      <c r="C14" s="24">
        <v>108954</v>
      </c>
      <c r="D14" s="24">
        <v>122526</v>
      </c>
      <c r="E14" s="24">
        <v>96233</v>
      </c>
      <c r="F14" s="24">
        <v>101205</v>
      </c>
      <c r="G14" s="24">
        <v>169279</v>
      </c>
      <c r="H14" s="24">
        <v>185867</v>
      </c>
      <c r="I14" s="24">
        <v>117331</v>
      </c>
      <c r="J14" s="24">
        <v>127214</v>
      </c>
      <c r="K14" s="24">
        <v>130912</v>
      </c>
      <c r="L14" s="24">
        <v>149705</v>
      </c>
      <c r="M14" s="24">
        <v>168339</v>
      </c>
      <c r="N14" s="24">
        <v>179014</v>
      </c>
      <c r="O14" s="24">
        <v>133130</v>
      </c>
      <c r="P14" s="24">
        <v>142335</v>
      </c>
      <c r="Q14" s="24">
        <v>156385</v>
      </c>
      <c r="R14" s="24">
        <v>180306</v>
      </c>
      <c r="S14" s="24">
        <v>138504</v>
      </c>
      <c r="T14" s="24">
        <v>147033</v>
      </c>
      <c r="U14" s="24">
        <f t="shared" si="0"/>
        <v>1219067</v>
      </c>
      <c r="V14" s="24">
        <f t="shared" si="1"/>
        <v>1335205</v>
      </c>
    </row>
    <row r="15" spans="1:22" ht="12.75">
      <c r="A15" s="17" t="s">
        <v>41</v>
      </c>
      <c r="B15" s="60" t="s">
        <v>42</v>
      </c>
      <c r="C15" s="24">
        <v>17392</v>
      </c>
      <c r="D15" s="24">
        <v>19762</v>
      </c>
      <c r="E15" s="24">
        <v>15522</v>
      </c>
      <c r="F15" s="24">
        <v>13050</v>
      </c>
      <c r="G15" s="24">
        <v>26966</v>
      </c>
      <c r="H15" s="24">
        <v>29079</v>
      </c>
      <c r="I15" s="24">
        <v>18691</v>
      </c>
      <c r="J15" s="24">
        <v>20030</v>
      </c>
      <c r="K15" s="24">
        <v>20854</v>
      </c>
      <c r="L15" s="24">
        <v>24146</v>
      </c>
      <c r="M15" s="24">
        <v>27151</v>
      </c>
      <c r="N15" s="24">
        <v>28873</v>
      </c>
      <c r="O15" s="24">
        <v>21084</v>
      </c>
      <c r="P15" s="24">
        <v>23094</v>
      </c>
      <c r="Q15" s="24">
        <v>25374</v>
      </c>
      <c r="R15" s="24">
        <v>29255</v>
      </c>
      <c r="S15" s="24">
        <v>22097</v>
      </c>
      <c r="T15" s="24">
        <v>23856</v>
      </c>
      <c r="U15" s="24">
        <f t="shared" si="0"/>
        <v>195131</v>
      </c>
      <c r="V15" s="24">
        <f t="shared" si="1"/>
        <v>211145</v>
      </c>
    </row>
    <row r="16" spans="1:22" ht="12.75">
      <c r="A16" s="17" t="s">
        <v>43</v>
      </c>
      <c r="B16" s="38">
        <v>4170</v>
      </c>
      <c r="C16" s="26">
        <v>3500</v>
      </c>
      <c r="D16" s="26">
        <v>4000</v>
      </c>
      <c r="E16" s="26">
        <v>3600</v>
      </c>
      <c r="F16" s="26">
        <v>3600</v>
      </c>
      <c r="G16" s="26">
        <v>6000</v>
      </c>
      <c r="H16" s="26">
        <v>6000</v>
      </c>
      <c r="I16" s="26">
        <v>500</v>
      </c>
      <c r="J16" s="26">
        <v>800</v>
      </c>
      <c r="K16" s="26">
        <v>4000</v>
      </c>
      <c r="L16" s="26">
        <v>4000</v>
      </c>
      <c r="M16" s="26">
        <v>6600</v>
      </c>
      <c r="N16" s="26">
        <v>6600</v>
      </c>
      <c r="O16" s="26">
        <v>3600</v>
      </c>
      <c r="P16" s="26">
        <v>3600</v>
      </c>
      <c r="Q16" s="26">
        <v>3000</v>
      </c>
      <c r="R16" s="26">
        <v>3000</v>
      </c>
      <c r="S16" s="26">
        <v>4200</v>
      </c>
      <c r="T16" s="26">
        <v>3000</v>
      </c>
      <c r="U16" s="24">
        <f t="shared" si="0"/>
        <v>35000</v>
      </c>
      <c r="V16" s="24">
        <f t="shared" si="1"/>
        <v>34600</v>
      </c>
    </row>
    <row r="17" spans="1:22" ht="12.75">
      <c r="A17" s="17" t="s">
        <v>44</v>
      </c>
      <c r="B17" s="38">
        <v>4210</v>
      </c>
      <c r="C17" s="26">
        <v>35650</v>
      </c>
      <c r="D17" s="26">
        <v>20000</v>
      </c>
      <c r="E17" s="26">
        <v>10660</v>
      </c>
      <c r="F17" s="26">
        <v>14800</v>
      </c>
      <c r="G17" s="26">
        <v>19350</v>
      </c>
      <c r="H17" s="26">
        <v>16590</v>
      </c>
      <c r="I17" s="26">
        <v>23038</v>
      </c>
      <c r="J17" s="26">
        <v>31845</v>
      </c>
      <c r="K17" s="26">
        <v>27500</v>
      </c>
      <c r="L17" s="26">
        <v>30000</v>
      </c>
      <c r="M17" s="26">
        <v>28910</v>
      </c>
      <c r="N17" s="26">
        <v>21080</v>
      </c>
      <c r="O17" s="26">
        <v>27540</v>
      </c>
      <c r="P17" s="26">
        <v>16300</v>
      </c>
      <c r="Q17" s="26">
        <v>30128</v>
      </c>
      <c r="R17" s="26">
        <v>30000</v>
      </c>
      <c r="S17" s="26">
        <v>24615</v>
      </c>
      <c r="T17" s="26">
        <v>24500</v>
      </c>
      <c r="U17" s="24">
        <f t="shared" si="0"/>
        <v>227391</v>
      </c>
      <c r="V17" s="24">
        <f t="shared" si="1"/>
        <v>205115</v>
      </c>
    </row>
    <row r="18" spans="1:22" ht="12.75">
      <c r="A18" s="17" t="s">
        <v>57</v>
      </c>
      <c r="B18" s="38">
        <v>4220</v>
      </c>
      <c r="C18" s="26">
        <v>79380</v>
      </c>
      <c r="D18" s="26">
        <v>81480</v>
      </c>
      <c r="E18" s="26">
        <v>66040</v>
      </c>
      <c r="F18" s="26">
        <v>52920</v>
      </c>
      <c r="G18" s="26">
        <v>111720</v>
      </c>
      <c r="H18" s="26">
        <v>105700</v>
      </c>
      <c r="I18" s="26">
        <v>67200</v>
      </c>
      <c r="J18" s="26">
        <v>64780</v>
      </c>
      <c r="K18" s="26">
        <v>83160</v>
      </c>
      <c r="L18" s="26">
        <v>98280</v>
      </c>
      <c r="M18" s="26">
        <v>114568</v>
      </c>
      <c r="N18" s="26">
        <v>109200</v>
      </c>
      <c r="O18" s="26">
        <v>95840</v>
      </c>
      <c r="P18" s="26">
        <v>98280</v>
      </c>
      <c r="Q18" s="26">
        <v>119880</v>
      </c>
      <c r="R18" s="26">
        <v>135000</v>
      </c>
      <c r="S18" s="26">
        <v>80640</v>
      </c>
      <c r="T18" s="26">
        <v>94200</v>
      </c>
      <c r="U18" s="24">
        <f t="shared" si="0"/>
        <v>818428</v>
      </c>
      <c r="V18" s="24">
        <f t="shared" si="1"/>
        <v>839840</v>
      </c>
    </row>
    <row r="19" spans="1:22" ht="25.5">
      <c r="A19" s="17" t="s">
        <v>45</v>
      </c>
      <c r="B19" s="38">
        <v>4240</v>
      </c>
      <c r="C19" s="26">
        <v>2000</v>
      </c>
      <c r="D19" s="26">
        <v>1000</v>
      </c>
      <c r="E19" s="26">
        <v>2500</v>
      </c>
      <c r="F19" s="26">
        <v>1500</v>
      </c>
      <c r="G19" s="26">
        <v>1200</v>
      </c>
      <c r="H19" s="26">
        <v>1235</v>
      </c>
      <c r="I19" s="26">
        <v>2000</v>
      </c>
      <c r="J19" s="26">
        <v>2900</v>
      </c>
      <c r="K19" s="26">
        <v>1740</v>
      </c>
      <c r="L19" s="26">
        <v>2000</v>
      </c>
      <c r="M19" s="26">
        <v>1000</v>
      </c>
      <c r="N19" s="26">
        <v>1000</v>
      </c>
      <c r="O19" s="26">
        <v>3500</v>
      </c>
      <c r="P19" s="26">
        <v>2500</v>
      </c>
      <c r="Q19" s="26">
        <v>3500</v>
      </c>
      <c r="R19" s="26">
        <v>3500</v>
      </c>
      <c r="S19" s="26">
        <v>3000</v>
      </c>
      <c r="T19" s="26">
        <v>3100</v>
      </c>
      <c r="U19" s="24">
        <f t="shared" si="0"/>
        <v>20440</v>
      </c>
      <c r="V19" s="24">
        <f t="shared" si="1"/>
        <v>18735</v>
      </c>
    </row>
    <row r="20" spans="1:22" ht="12.75">
      <c r="A20" s="17" t="s">
        <v>46</v>
      </c>
      <c r="B20" s="38">
        <v>4260</v>
      </c>
      <c r="C20" s="26">
        <v>44150</v>
      </c>
      <c r="D20" s="26">
        <v>45000</v>
      </c>
      <c r="E20" s="26">
        <v>44400</v>
      </c>
      <c r="F20" s="26">
        <v>41140</v>
      </c>
      <c r="G20" s="26">
        <v>61000</v>
      </c>
      <c r="H20" s="26">
        <v>58500</v>
      </c>
      <c r="I20" s="26">
        <v>29704</v>
      </c>
      <c r="J20" s="26">
        <v>30442</v>
      </c>
      <c r="K20" s="26">
        <v>51150</v>
      </c>
      <c r="L20" s="26">
        <v>51000</v>
      </c>
      <c r="M20" s="26">
        <v>84700</v>
      </c>
      <c r="N20" s="26">
        <v>87000</v>
      </c>
      <c r="O20" s="26">
        <v>64500</v>
      </c>
      <c r="P20" s="26">
        <v>69700</v>
      </c>
      <c r="Q20" s="26">
        <v>77800</v>
      </c>
      <c r="R20" s="26">
        <v>80150</v>
      </c>
      <c r="S20" s="26">
        <v>73000</v>
      </c>
      <c r="T20" s="26">
        <v>70000</v>
      </c>
      <c r="U20" s="24">
        <f t="shared" si="0"/>
        <v>530404</v>
      </c>
      <c r="V20" s="24">
        <f t="shared" si="1"/>
        <v>532932</v>
      </c>
    </row>
    <row r="21" spans="1:22" ht="12.75">
      <c r="A21" s="17" t="s">
        <v>47</v>
      </c>
      <c r="B21" s="38">
        <v>4270</v>
      </c>
      <c r="C21" s="26">
        <v>8200</v>
      </c>
      <c r="D21" s="26">
        <v>6000</v>
      </c>
      <c r="E21" s="26">
        <v>22391</v>
      </c>
      <c r="F21" s="26">
        <v>8000</v>
      </c>
      <c r="G21" s="26">
        <v>20630</v>
      </c>
      <c r="H21" s="26">
        <v>21200</v>
      </c>
      <c r="I21" s="26">
        <v>30870</v>
      </c>
      <c r="J21" s="26">
        <v>6200</v>
      </c>
      <c r="K21" s="26">
        <v>10500</v>
      </c>
      <c r="L21" s="26">
        <v>10000</v>
      </c>
      <c r="M21" s="26">
        <v>8400</v>
      </c>
      <c r="N21" s="26">
        <v>5800</v>
      </c>
      <c r="O21" s="26">
        <v>10000</v>
      </c>
      <c r="P21" s="26">
        <v>6480</v>
      </c>
      <c r="Q21" s="26">
        <v>13800</v>
      </c>
      <c r="R21" s="26">
        <v>13800</v>
      </c>
      <c r="S21" s="26">
        <v>5800</v>
      </c>
      <c r="T21" s="26">
        <v>4535</v>
      </c>
      <c r="U21" s="24">
        <f t="shared" si="0"/>
        <v>130591</v>
      </c>
      <c r="V21" s="24">
        <f t="shared" si="1"/>
        <v>82015</v>
      </c>
    </row>
    <row r="22" spans="1:22" ht="12.75">
      <c r="A22" s="17" t="s">
        <v>48</v>
      </c>
      <c r="B22" s="38">
        <v>4280</v>
      </c>
      <c r="C22" s="26">
        <v>1500</v>
      </c>
      <c r="D22" s="26">
        <v>1500</v>
      </c>
      <c r="E22" s="26">
        <v>1200</v>
      </c>
      <c r="F22" s="26">
        <v>1200</v>
      </c>
      <c r="G22" s="26">
        <v>1800</v>
      </c>
      <c r="H22" s="26">
        <v>1850</v>
      </c>
      <c r="I22" s="26">
        <v>2000</v>
      </c>
      <c r="J22" s="26">
        <v>2000</v>
      </c>
      <c r="K22" s="26">
        <v>2000</v>
      </c>
      <c r="L22" s="26">
        <v>2000</v>
      </c>
      <c r="M22" s="26">
        <v>2000</v>
      </c>
      <c r="N22" s="26">
        <v>2000</v>
      </c>
      <c r="O22" s="26">
        <v>1200</v>
      </c>
      <c r="P22" s="26">
        <v>1500</v>
      </c>
      <c r="Q22" s="26">
        <v>3000</v>
      </c>
      <c r="R22" s="26">
        <v>3000</v>
      </c>
      <c r="S22" s="26">
        <v>3000</v>
      </c>
      <c r="T22" s="26">
        <v>3000</v>
      </c>
      <c r="U22" s="24">
        <f t="shared" si="0"/>
        <v>17700</v>
      </c>
      <c r="V22" s="24">
        <f t="shared" si="1"/>
        <v>18050</v>
      </c>
    </row>
    <row r="23" spans="1:22" ht="12.75">
      <c r="A23" s="17" t="s">
        <v>49</v>
      </c>
      <c r="B23" s="38">
        <v>4300</v>
      </c>
      <c r="C23" s="26">
        <v>12000</v>
      </c>
      <c r="D23" s="26">
        <v>10000</v>
      </c>
      <c r="E23" s="26">
        <v>8900</v>
      </c>
      <c r="F23" s="26">
        <v>11200</v>
      </c>
      <c r="G23" s="26">
        <v>15020</v>
      </c>
      <c r="H23" s="26">
        <v>15450</v>
      </c>
      <c r="I23" s="26">
        <v>10322</v>
      </c>
      <c r="J23" s="26">
        <v>11564</v>
      </c>
      <c r="K23" s="26">
        <v>14200</v>
      </c>
      <c r="L23" s="26">
        <v>12000</v>
      </c>
      <c r="M23" s="26">
        <v>36975</v>
      </c>
      <c r="N23" s="26">
        <v>20150</v>
      </c>
      <c r="O23" s="26">
        <v>12500</v>
      </c>
      <c r="P23" s="26">
        <v>15900</v>
      </c>
      <c r="Q23" s="26">
        <v>17330</v>
      </c>
      <c r="R23" s="26">
        <v>19730</v>
      </c>
      <c r="S23" s="26">
        <v>17000</v>
      </c>
      <c r="T23" s="26">
        <v>16000</v>
      </c>
      <c r="U23" s="24">
        <f t="shared" si="0"/>
        <v>144247</v>
      </c>
      <c r="V23" s="24">
        <f t="shared" si="1"/>
        <v>131994</v>
      </c>
    </row>
    <row r="24" spans="1:22" ht="12.75">
      <c r="A24" s="17" t="s">
        <v>50</v>
      </c>
      <c r="B24" s="38">
        <v>4350</v>
      </c>
      <c r="C24" s="26">
        <v>850</v>
      </c>
      <c r="D24" s="26">
        <v>1000</v>
      </c>
      <c r="E24" s="26">
        <v>950</v>
      </c>
      <c r="F24" s="26">
        <v>760</v>
      </c>
      <c r="G24" s="26">
        <v>700</v>
      </c>
      <c r="H24" s="26">
        <v>700</v>
      </c>
      <c r="I24" s="26">
        <v>700</v>
      </c>
      <c r="J24" s="26">
        <v>700</v>
      </c>
      <c r="K24" s="26">
        <v>1000</v>
      </c>
      <c r="L24" s="26">
        <v>1000</v>
      </c>
      <c r="M24" s="26">
        <v>600</v>
      </c>
      <c r="N24" s="26">
        <v>670</v>
      </c>
      <c r="O24" s="26">
        <v>1600</v>
      </c>
      <c r="P24" s="26">
        <v>820</v>
      </c>
      <c r="Q24" s="26">
        <v>1650</v>
      </c>
      <c r="R24" s="26">
        <v>1650</v>
      </c>
      <c r="S24" s="26">
        <v>660</v>
      </c>
      <c r="T24" s="26">
        <v>665</v>
      </c>
      <c r="U24" s="24">
        <f t="shared" si="0"/>
        <v>8710</v>
      </c>
      <c r="V24" s="24">
        <f t="shared" si="1"/>
        <v>7965</v>
      </c>
    </row>
    <row r="25" spans="1:22" ht="51">
      <c r="A25" s="17" t="s">
        <v>94</v>
      </c>
      <c r="B25" s="38">
        <v>4370</v>
      </c>
      <c r="C25" s="26">
        <v>2250</v>
      </c>
      <c r="D25" s="26">
        <v>2000</v>
      </c>
      <c r="E25" s="26">
        <v>2000</v>
      </c>
      <c r="F25" s="26">
        <v>1500</v>
      </c>
      <c r="G25" s="26">
        <v>1900</v>
      </c>
      <c r="H25" s="26">
        <v>1675</v>
      </c>
      <c r="I25" s="26">
        <v>2200</v>
      </c>
      <c r="J25" s="26">
        <v>2200</v>
      </c>
      <c r="K25" s="26">
        <v>3000</v>
      </c>
      <c r="L25" s="26">
        <v>2800</v>
      </c>
      <c r="M25" s="26">
        <v>2400</v>
      </c>
      <c r="N25" s="26">
        <v>1500</v>
      </c>
      <c r="O25" s="26">
        <v>2500</v>
      </c>
      <c r="P25" s="26">
        <v>1500</v>
      </c>
      <c r="Q25" s="26">
        <v>2500</v>
      </c>
      <c r="R25" s="26">
        <v>3500</v>
      </c>
      <c r="S25" s="26">
        <v>2000</v>
      </c>
      <c r="T25" s="26">
        <v>2000</v>
      </c>
      <c r="U25" s="24">
        <f t="shared" si="0"/>
        <v>20750</v>
      </c>
      <c r="V25" s="24">
        <f t="shared" si="1"/>
        <v>18675</v>
      </c>
    </row>
    <row r="26" spans="1:22" ht="25.5">
      <c r="A26" s="17" t="s">
        <v>55</v>
      </c>
      <c r="B26" s="38">
        <v>4390</v>
      </c>
      <c r="C26" s="26">
        <v>0</v>
      </c>
      <c r="D26" s="26"/>
      <c r="E26" s="26">
        <v>500</v>
      </c>
      <c r="F26" s="26">
        <v>500</v>
      </c>
      <c r="G26" s="26">
        <v>500</v>
      </c>
      <c r="H26" s="26">
        <v>500</v>
      </c>
      <c r="I26" s="26">
        <v>0</v>
      </c>
      <c r="J26" s="26"/>
      <c r="K26" s="26">
        <v>400</v>
      </c>
      <c r="L26" s="26">
        <v>400</v>
      </c>
      <c r="M26" s="26">
        <v>600</v>
      </c>
      <c r="N26" s="26">
        <v>300</v>
      </c>
      <c r="O26" s="26">
        <v>1000</v>
      </c>
      <c r="P26" s="26">
        <v>500</v>
      </c>
      <c r="Q26" s="26">
        <v>500</v>
      </c>
      <c r="R26" s="26">
        <v>500</v>
      </c>
      <c r="S26" s="26">
        <v>800</v>
      </c>
      <c r="T26" s="26">
        <v>400</v>
      </c>
      <c r="U26" s="24">
        <f t="shared" si="0"/>
        <v>4300</v>
      </c>
      <c r="V26" s="24">
        <f t="shared" si="1"/>
        <v>3100</v>
      </c>
    </row>
    <row r="27" spans="1:22" ht="21" customHeight="1">
      <c r="A27" s="17" t="s">
        <v>51</v>
      </c>
      <c r="B27" s="38">
        <v>4410</v>
      </c>
      <c r="C27" s="26">
        <v>500</v>
      </c>
      <c r="D27" s="26">
        <v>500</v>
      </c>
      <c r="E27" s="26">
        <v>500</v>
      </c>
      <c r="F27" s="26">
        <v>300</v>
      </c>
      <c r="G27" s="26">
        <v>400</v>
      </c>
      <c r="H27" s="26">
        <v>400</v>
      </c>
      <c r="I27" s="26">
        <v>500</v>
      </c>
      <c r="J27" s="26">
        <v>500</v>
      </c>
      <c r="K27" s="26">
        <v>0</v>
      </c>
      <c r="L27" s="26"/>
      <c r="M27" s="26">
        <v>500</v>
      </c>
      <c r="N27" s="26">
        <v>500</v>
      </c>
      <c r="O27" s="26">
        <v>400</v>
      </c>
      <c r="P27" s="26">
        <v>600</v>
      </c>
      <c r="Q27" s="26">
        <v>500</v>
      </c>
      <c r="R27" s="26">
        <v>500</v>
      </c>
      <c r="S27" s="26">
        <v>0</v>
      </c>
      <c r="T27" s="26"/>
      <c r="U27" s="24">
        <f t="shared" si="0"/>
        <v>3300</v>
      </c>
      <c r="V27" s="24">
        <f t="shared" si="1"/>
        <v>3300</v>
      </c>
    </row>
    <row r="28" spans="1:22" ht="18" customHeight="1">
      <c r="A28" s="17" t="s">
        <v>52</v>
      </c>
      <c r="B28" s="38">
        <v>4440</v>
      </c>
      <c r="C28" s="26">
        <v>41411</v>
      </c>
      <c r="D28" s="26">
        <v>46343</v>
      </c>
      <c r="E28" s="26">
        <v>39128</v>
      </c>
      <c r="F28" s="26">
        <v>40883</v>
      </c>
      <c r="G28" s="26">
        <v>67485</v>
      </c>
      <c r="H28" s="26">
        <v>75694</v>
      </c>
      <c r="I28" s="26">
        <v>41333</v>
      </c>
      <c r="J28" s="26">
        <v>44668</v>
      </c>
      <c r="K28" s="26">
        <v>54789</v>
      </c>
      <c r="L28" s="26">
        <v>63096</v>
      </c>
      <c r="M28" s="26">
        <v>66704</v>
      </c>
      <c r="N28" s="26">
        <v>71278</v>
      </c>
      <c r="O28" s="26">
        <v>55798</v>
      </c>
      <c r="P28" s="26">
        <v>58664</v>
      </c>
      <c r="Q28" s="26">
        <v>60578</v>
      </c>
      <c r="R28" s="26">
        <v>69227</v>
      </c>
      <c r="S28" s="26">
        <v>53252</v>
      </c>
      <c r="T28" s="26">
        <v>57749</v>
      </c>
      <c r="U28" s="24">
        <f t="shared" si="0"/>
        <v>480478</v>
      </c>
      <c r="V28" s="24">
        <f t="shared" si="1"/>
        <v>527602</v>
      </c>
    </row>
    <row r="29" spans="1:22" ht="21" customHeight="1">
      <c r="A29" s="14" t="s">
        <v>113</v>
      </c>
      <c r="B29" s="38">
        <v>4580</v>
      </c>
      <c r="C29" s="26">
        <v>235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4">
        <f t="shared" si="0"/>
        <v>235</v>
      </c>
      <c r="V29" s="24"/>
    </row>
    <row r="30" spans="1:22" ht="25.5">
      <c r="A30" s="17" t="s">
        <v>53</v>
      </c>
      <c r="B30" s="38">
        <v>4700</v>
      </c>
      <c r="C30" s="26">
        <v>1000</v>
      </c>
      <c r="D30" s="26">
        <v>1400</v>
      </c>
      <c r="E30" s="26">
        <v>2000</v>
      </c>
      <c r="F30" s="26">
        <v>1500</v>
      </c>
      <c r="G30" s="26">
        <v>1000</v>
      </c>
      <c r="H30" s="26">
        <v>1000</v>
      </c>
      <c r="I30" s="26">
        <v>1200</v>
      </c>
      <c r="J30" s="26">
        <v>1200</v>
      </c>
      <c r="K30" s="26">
        <v>2000</v>
      </c>
      <c r="L30" s="26">
        <v>2000</v>
      </c>
      <c r="M30" s="26">
        <v>1500</v>
      </c>
      <c r="N30" s="26">
        <v>2000</v>
      </c>
      <c r="O30" s="26">
        <v>2000</v>
      </c>
      <c r="P30" s="26">
        <v>1500</v>
      </c>
      <c r="Q30" s="26">
        <v>1500</v>
      </c>
      <c r="R30" s="26">
        <v>2500</v>
      </c>
      <c r="S30" s="26">
        <v>1500</v>
      </c>
      <c r="T30" s="26">
        <v>1200</v>
      </c>
      <c r="U30" s="24">
        <f t="shared" si="0"/>
        <v>13700</v>
      </c>
      <c r="V30" s="24">
        <f t="shared" si="1"/>
        <v>14300</v>
      </c>
    </row>
    <row r="31" spans="1:22" ht="15" customHeight="1">
      <c r="A31" s="97" t="s">
        <v>68</v>
      </c>
      <c r="B31" s="97"/>
      <c r="C31" s="27">
        <f aca="true" t="shared" si="2" ref="C31:V31">SUM(C11:C30)</f>
        <v>1098274</v>
      </c>
      <c r="D31" s="27">
        <f t="shared" si="2"/>
        <v>1178537</v>
      </c>
      <c r="E31" s="27">
        <f t="shared" si="2"/>
        <v>969479</v>
      </c>
      <c r="F31" s="27">
        <f t="shared" si="2"/>
        <v>999147</v>
      </c>
      <c r="G31" s="27">
        <f t="shared" si="2"/>
        <v>1648137</v>
      </c>
      <c r="H31" s="27">
        <f t="shared" si="2"/>
        <v>1730758</v>
      </c>
      <c r="I31" s="27">
        <f t="shared" si="2"/>
        <v>1145585</v>
      </c>
      <c r="J31" s="27">
        <f t="shared" si="2"/>
        <v>1185305</v>
      </c>
      <c r="K31" s="27">
        <f t="shared" si="2"/>
        <v>1267736</v>
      </c>
      <c r="L31" s="27">
        <f t="shared" si="2"/>
        <v>1454460</v>
      </c>
      <c r="M31" s="27">
        <f t="shared" si="2"/>
        <v>1691651</v>
      </c>
      <c r="N31" s="27">
        <f t="shared" si="2"/>
        <v>1740817</v>
      </c>
      <c r="O31" s="27">
        <f t="shared" si="2"/>
        <v>1309824</v>
      </c>
      <c r="P31" s="27">
        <f t="shared" si="2"/>
        <v>1395053</v>
      </c>
      <c r="Q31" s="27">
        <f t="shared" si="2"/>
        <v>1583125</v>
      </c>
      <c r="R31" s="27">
        <f t="shared" si="2"/>
        <v>1787580</v>
      </c>
      <c r="S31" s="27">
        <f t="shared" si="2"/>
        <v>1355106</v>
      </c>
      <c r="T31" s="27">
        <f t="shared" si="2"/>
        <v>1446676</v>
      </c>
      <c r="U31" s="27">
        <f t="shared" si="2"/>
        <v>12068917</v>
      </c>
      <c r="V31" s="27">
        <f t="shared" si="2"/>
        <v>12918333</v>
      </c>
    </row>
  </sheetData>
  <mergeCells count="19">
    <mergeCell ref="A6:V6"/>
    <mergeCell ref="A7:V7"/>
    <mergeCell ref="I9:J9"/>
    <mergeCell ref="K9:L9"/>
    <mergeCell ref="M9:N9"/>
    <mergeCell ref="U9:V9"/>
    <mergeCell ref="O9:P9"/>
    <mergeCell ref="Q9:R9"/>
    <mergeCell ref="S9:T9"/>
    <mergeCell ref="T1:V1"/>
    <mergeCell ref="T2:V2"/>
    <mergeCell ref="T3:V3"/>
    <mergeCell ref="T4:V4"/>
    <mergeCell ref="A31:B31"/>
    <mergeCell ref="G9:H9"/>
    <mergeCell ref="A9:A10"/>
    <mergeCell ref="B9:B10"/>
    <mergeCell ref="C9:D9"/>
    <mergeCell ref="E9:F9"/>
  </mergeCells>
  <printOptions horizontalCentered="1"/>
  <pageMargins left="0.1968503937007874" right="0.1968503937007874" top="0.7874015748031497" bottom="0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C16">
      <selection activeCell="N32" sqref="N32"/>
    </sheetView>
  </sheetViews>
  <sheetFormatPr defaultColWidth="9.00390625" defaultRowHeight="12.75"/>
  <cols>
    <col min="1" max="1" width="30.625" style="0" customWidth="1"/>
    <col min="2" max="2" width="6.00390625" style="0" customWidth="1"/>
    <col min="3" max="3" width="10.75390625" style="0" customWidth="1"/>
    <col min="5" max="5" width="10.00390625" style="0" customWidth="1"/>
    <col min="7" max="7" width="10.125" style="0" customWidth="1"/>
    <col min="9" max="9" width="10.00390625" style="0" customWidth="1"/>
    <col min="11" max="11" width="10.75390625" style="0" customWidth="1"/>
    <col min="13" max="13" width="10.375" style="0" customWidth="1"/>
    <col min="14" max="14" width="10.125" style="0" customWidth="1"/>
  </cols>
  <sheetData>
    <row r="1" spans="12:14" ht="12.75" customHeight="1">
      <c r="L1" s="92" t="s">
        <v>124</v>
      </c>
      <c r="M1" s="92"/>
      <c r="N1" s="92"/>
    </row>
    <row r="2" spans="12:14" ht="12.75" customHeight="1">
      <c r="L2" s="92" t="s">
        <v>137</v>
      </c>
      <c r="M2" s="92"/>
      <c r="N2" s="92"/>
    </row>
    <row r="3" spans="12:14" ht="12.75" customHeight="1">
      <c r="L3" s="92" t="s">
        <v>8</v>
      </c>
      <c r="M3" s="92"/>
      <c r="N3" s="92"/>
    </row>
    <row r="4" spans="12:14" ht="12.75" customHeight="1">
      <c r="L4" s="92" t="s">
        <v>120</v>
      </c>
      <c r="M4" s="92"/>
      <c r="N4" s="92"/>
    </row>
    <row r="5" spans="13:14" ht="12.75">
      <c r="M5" s="10"/>
      <c r="N5" s="10"/>
    </row>
    <row r="6" spans="1:14" ht="15.75">
      <c r="A6" s="90" t="s">
        <v>59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2.75">
      <c r="A7" s="91" t="s">
        <v>110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" customHeight="1">
      <c r="A9" s="88" t="s">
        <v>0</v>
      </c>
      <c r="B9" s="88" t="s">
        <v>7</v>
      </c>
      <c r="C9" s="86" t="s">
        <v>87</v>
      </c>
      <c r="D9" s="87"/>
      <c r="E9" s="86" t="s">
        <v>88</v>
      </c>
      <c r="F9" s="87"/>
      <c r="G9" s="86" t="s">
        <v>84</v>
      </c>
      <c r="H9" s="87"/>
      <c r="I9" s="86" t="s">
        <v>85</v>
      </c>
      <c r="J9" s="87"/>
      <c r="K9" s="86" t="s">
        <v>86</v>
      </c>
      <c r="L9" s="87"/>
      <c r="M9" s="86" t="s">
        <v>6</v>
      </c>
      <c r="N9" s="87"/>
    </row>
    <row r="10" spans="1:14" ht="45.75" customHeight="1">
      <c r="A10" s="89"/>
      <c r="B10" s="89"/>
      <c r="C10" s="4" t="s">
        <v>96</v>
      </c>
      <c r="D10" s="4" t="s">
        <v>97</v>
      </c>
      <c r="E10" s="4" t="s">
        <v>96</v>
      </c>
      <c r="F10" s="4" t="s">
        <v>97</v>
      </c>
      <c r="G10" s="4" t="s">
        <v>96</v>
      </c>
      <c r="H10" s="4" t="s">
        <v>97</v>
      </c>
      <c r="I10" s="4" t="s">
        <v>96</v>
      </c>
      <c r="J10" s="4" t="s">
        <v>97</v>
      </c>
      <c r="K10" s="4" t="s">
        <v>96</v>
      </c>
      <c r="L10" s="4" t="s">
        <v>97</v>
      </c>
      <c r="M10" s="4" t="s">
        <v>96</v>
      </c>
      <c r="N10" s="4" t="s">
        <v>97</v>
      </c>
    </row>
    <row r="11" spans="1:14" ht="25.5">
      <c r="A11" s="14" t="s">
        <v>33</v>
      </c>
      <c r="B11" s="16" t="s">
        <v>34</v>
      </c>
      <c r="C11" s="28">
        <v>1000</v>
      </c>
      <c r="D11" s="28">
        <v>700</v>
      </c>
      <c r="E11" s="28">
        <v>3460</v>
      </c>
      <c r="F11" s="28">
        <v>3460</v>
      </c>
      <c r="G11" s="28">
        <v>500</v>
      </c>
      <c r="H11" s="28">
        <v>1500</v>
      </c>
      <c r="I11" s="28">
        <v>500</v>
      </c>
      <c r="J11" s="28">
        <v>500</v>
      </c>
      <c r="K11" s="28">
        <v>5630</v>
      </c>
      <c r="L11" s="28">
        <v>6040</v>
      </c>
      <c r="M11" s="28">
        <f>C11+E11+G11+I11+K11</f>
        <v>11090</v>
      </c>
      <c r="N11" s="28">
        <f aca="true" t="shared" si="0" ref="N11:N25">SUM(D11+F11+H11+J11+L11)</f>
        <v>12200</v>
      </c>
    </row>
    <row r="12" spans="1:14" ht="25.5">
      <c r="A12" s="14" t="s">
        <v>35</v>
      </c>
      <c r="B12" s="16" t="s">
        <v>36</v>
      </c>
      <c r="C12" s="28">
        <v>3080240</v>
      </c>
      <c r="D12" s="28">
        <v>3138150</v>
      </c>
      <c r="E12" s="28">
        <v>1720084</v>
      </c>
      <c r="F12" s="28">
        <v>1830921</v>
      </c>
      <c r="G12" s="28">
        <v>851273</v>
      </c>
      <c r="H12" s="28">
        <v>756315</v>
      </c>
      <c r="I12" s="28">
        <v>749650</v>
      </c>
      <c r="J12" s="28">
        <v>928375</v>
      </c>
      <c r="K12" s="28">
        <v>2111060</v>
      </c>
      <c r="L12" s="28">
        <v>2216523</v>
      </c>
      <c r="M12" s="28">
        <f aca="true" t="shared" si="1" ref="M12:M31">C12+E12+G12+I12+K12</f>
        <v>8512307</v>
      </c>
      <c r="N12" s="28">
        <f t="shared" si="0"/>
        <v>8870284</v>
      </c>
    </row>
    <row r="13" spans="1:14" ht="12.75">
      <c r="A13" s="14" t="s">
        <v>37</v>
      </c>
      <c r="B13" s="16" t="s">
        <v>38</v>
      </c>
      <c r="C13" s="5">
        <v>227509</v>
      </c>
      <c r="D13" s="5">
        <v>256996</v>
      </c>
      <c r="E13" s="5">
        <v>139416</v>
      </c>
      <c r="F13" s="5">
        <v>135663</v>
      </c>
      <c r="G13" s="5">
        <v>68236</v>
      </c>
      <c r="H13" s="5">
        <v>69105</v>
      </c>
      <c r="I13" s="5">
        <v>65100</v>
      </c>
      <c r="J13" s="5">
        <v>74060</v>
      </c>
      <c r="K13" s="5">
        <v>163762</v>
      </c>
      <c r="L13" s="5">
        <v>179105</v>
      </c>
      <c r="M13" s="28">
        <f t="shared" si="1"/>
        <v>664023</v>
      </c>
      <c r="N13" s="28">
        <f t="shared" si="0"/>
        <v>714929</v>
      </c>
    </row>
    <row r="14" spans="1:14" ht="12.75">
      <c r="A14" s="14" t="s">
        <v>39</v>
      </c>
      <c r="B14" s="16" t="s">
        <v>40</v>
      </c>
      <c r="C14" s="5">
        <v>493649</v>
      </c>
      <c r="D14" s="5">
        <v>505161</v>
      </c>
      <c r="E14" s="5">
        <v>282552</v>
      </c>
      <c r="F14" s="5">
        <v>292263</v>
      </c>
      <c r="G14" s="5">
        <v>143800</v>
      </c>
      <c r="H14" s="5">
        <v>125380</v>
      </c>
      <c r="I14" s="5">
        <v>120193</v>
      </c>
      <c r="J14" s="24">
        <v>151179</v>
      </c>
      <c r="K14" s="5">
        <v>337990</v>
      </c>
      <c r="L14" s="5">
        <v>358626</v>
      </c>
      <c r="M14" s="28">
        <f t="shared" si="1"/>
        <v>1378184</v>
      </c>
      <c r="N14" s="28">
        <f t="shared" si="0"/>
        <v>1432609</v>
      </c>
    </row>
    <row r="15" spans="1:14" ht="12.75">
      <c r="A15" s="14" t="s">
        <v>41</v>
      </c>
      <c r="B15" s="16" t="s">
        <v>42</v>
      </c>
      <c r="C15" s="5">
        <v>79619</v>
      </c>
      <c r="D15" s="5">
        <v>81478</v>
      </c>
      <c r="E15" s="5">
        <v>45010</v>
      </c>
      <c r="F15" s="5">
        <v>47139</v>
      </c>
      <c r="G15" s="5">
        <v>23200</v>
      </c>
      <c r="H15" s="5">
        <v>20222</v>
      </c>
      <c r="I15" s="5">
        <v>17684</v>
      </c>
      <c r="J15" s="24">
        <v>24383</v>
      </c>
      <c r="K15" s="5">
        <v>54515</v>
      </c>
      <c r="L15" s="5">
        <v>57843</v>
      </c>
      <c r="M15" s="28">
        <f t="shared" si="1"/>
        <v>220028</v>
      </c>
      <c r="N15" s="28">
        <f t="shared" si="0"/>
        <v>231065</v>
      </c>
    </row>
    <row r="16" spans="1:14" ht="15.75" customHeight="1">
      <c r="A16" s="14" t="s">
        <v>71</v>
      </c>
      <c r="B16" s="16" t="s">
        <v>69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1020</v>
      </c>
      <c r="J16" s="5"/>
      <c r="K16" s="5">
        <v>0</v>
      </c>
      <c r="L16" s="5">
        <v>0</v>
      </c>
      <c r="M16" s="28">
        <f t="shared" si="1"/>
        <v>1020</v>
      </c>
      <c r="N16" s="28">
        <f t="shared" si="0"/>
        <v>0</v>
      </c>
    </row>
    <row r="17" spans="1:14" ht="16.5" customHeight="1">
      <c r="A17" s="14" t="s">
        <v>43</v>
      </c>
      <c r="B17" s="18">
        <v>4170</v>
      </c>
      <c r="C17" s="11">
        <v>4000</v>
      </c>
      <c r="D17" s="11">
        <v>2000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/>
      <c r="K17" s="11">
        <v>4000</v>
      </c>
      <c r="L17" s="11">
        <v>0</v>
      </c>
      <c r="M17" s="28">
        <f t="shared" si="1"/>
        <v>8000</v>
      </c>
      <c r="N17" s="28">
        <f t="shared" si="0"/>
        <v>2000</v>
      </c>
    </row>
    <row r="18" spans="1:14" ht="15.75" customHeight="1">
      <c r="A18" s="17" t="s">
        <v>44</v>
      </c>
      <c r="B18" s="18">
        <v>4210</v>
      </c>
      <c r="C18" s="11">
        <v>35647</v>
      </c>
      <c r="D18" s="11">
        <v>69975</v>
      </c>
      <c r="E18" s="11">
        <v>34815</v>
      </c>
      <c r="F18" s="11">
        <v>35250</v>
      </c>
      <c r="G18" s="11">
        <v>4000</v>
      </c>
      <c r="H18" s="11">
        <v>5000</v>
      </c>
      <c r="I18" s="11">
        <v>17780</v>
      </c>
      <c r="J18" s="11">
        <v>18278</v>
      </c>
      <c r="K18" s="11">
        <v>83374</v>
      </c>
      <c r="L18" s="5">
        <v>74824</v>
      </c>
      <c r="M18" s="28">
        <f t="shared" si="1"/>
        <v>175616</v>
      </c>
      <c r="N18" s="28">
        <f t="shared" si="0"/>
        <v>203327</v>
      </c>
    </row>
    <row r="19" spans="1:14" ht="25.5">
      <c r="A19" s="14" t="s">
        <v>45</v>
      </c>
      <c r="B19" s="18">
        <v>4240</v>
      </c>
      <c r="C19" s="11">
        <v>20000</v>
      </c>
      <c r="D19" s="11">
        <v>3000</v>
      </c>
      <c r="E19" s="11">
        <v>19000</v>
      </c>
      <c r="F19" s="11">
        <v>20000</v>
      </c>
      <c r="G19" s="11"/>
      <c r="H19" s="11">
        <v>0</v>
      </c>
      <c r="I19" s="11">
        <v>3820</v>
      </c>
      <c r="J19" s="11">
        <v>3920</v>
      </c>
      <c r="K19" s="11">
        <v>50000</v>
      </c>
      <c r="L19" s="11">
        <v>34000</v>
      </c>
      <c r="M19" s="28">
        <f t="shared" si="1"/>
        <v>92820</v>
      </c>
      <c r="N19" s="28">
        <f t="shared" si="0"/>
        <v>60920</v>
      </c>
    </row>
    <row r="20" spans="1:14" ht="15.75" customHeight="1">
      <c r="A20" s="14" t="s">
        <v>46</v>
      </c>
      <c r="B20" s="18">
        <v>4260</v>
      </c>
      <c r="C20" s="11">
        <v>220000</v>
      </c>
      <c r="D20" s="11">
        <v>256600</v>
      </c>
      <c r="E20" s="11">
        <v>99773</v>
      </c>
      <c r="F20" s="11">
        <v>125799</v>
      </c>
      <c r="G20" s="11">
        <v>37000</v>
      </c>
      <c r="H20" s="11">
        <v>38000</v>
      </c>
      <c r="I20" s="11">
        <v>47800</v>
      </c>
      <c r="J20" s="11">
        <v>49138</v>
      </c>
      <c r="K20" s="11">
        <v>101920</v>
      </c>
      <c r="L20" s="11">
        <v>102360</v>
      </c>
      <c r="M20" s="28">
        <f t="shared" si="1"/>
        <v>506493</v>
      </c>
      <c r="N20" s="28">
        <f t="shared" si="0"/>
        <v>571897</v>
      </c>
    </row>
    <row r="21" spans="1:14" ht="15.75" customHeight="1">
      <c r="A21" s="14" t="s">
        <v>47</v>
      </c>
      <c r="B21" s="18">
        <v>4270</v>
      </c>
      <c r="C21" s="11">
        <v>8200</v>
      </c>
      <c r="D21" s="11">
        <v>5000</v>
      </c>
      <c r="E21" s="11">
        <v>4750</v>
      </c>
      <c r="F21" s="11">
        <v>44750</v>
      </c>
      <c r="G21" s="11">
        <v>35610</v>
      </c>
      <c r="H21" s="11">
        <v>0</v>
      </c>
      <c r="I21" s="11">
        <v>11400</v>
      </c>
      <c r="J21" s="11">
        <v>10000</v>
      </c>
      <c r="K21" s="11">
        <v>108000</v>
      </c>
      <c r="L21" s="11">
        <v>68000</v>
      </c>
      <c r="M21" s="28">
        <f t="shared" si="1"/>
        <v>167960</v>
      </c>
      <c r="N21" s="28">
        <f t="shared" si="0"/>
        <v>127750</v>
      </c>
    </row>
    <row r="22" spans="1:14" ht="16.5" customHeight="1">
      <c r="A22" s="14" t="s">
        <v>48</v>
      </c>
      <c r="B22" s="18">
        <v>4280</v>
      </c>
      <c r="C22" s="11">
        <v>5000</v>
      </c>
      <c r="D22" s="11">
        <v>3000</v>
      </c>
      <c r="E22" s="11">
        <v>1300</v>
      </c>
      <c r="F22" s="11">
        <v>2500</v>
      </c>
      <c r="G22" s="11"/>
      <c r="H22" s="11">
        <v>0</v>
      </c>
      <c r="I22" s="11">
        <v>700</v>
      </c>
      <c r="J22" s="11">
        <v>700</v>
      </c>
      <c r="K22" s="11">
        <v>2600</v>
      </c>
      <c r="L22" s="11">
        <v>2625</v>
      </c>
      <c r="M22" s="28">
        <f t="shared" si="1"/>
        <v>9600</v>
      </c>
      <c r="N22" s="28">
        <f t="shared" si="0"/>
        <v>8825</v>
      </c>
    </row>
    <row r="23" spans="1:14" ht="15.75" customHeight="1">
      <c r="A23" s="14" t="s">
        <v>49</v>
      </c>
      <c r="B23" s="18">
        <v>4300</v>
      </c>
      <c r="C23" s="11">
        <v>28736</v>
      </c>
      <c r="D23" s="11">
        <v>45600</v>
      </c>
      <c r="E23" s="11">
        <v>17061</v>
      </c>
      <c r="F23" s="11">
        <v>17597</v>
      </c>
      <c r="G23" s="11">
        <v>6000</v>
      </c>
      <c r="H23" s="11">
        <v>4200</v>
      </c>
      <c r="I23" s="11">
        <v>11400</v>
      </c>
      <c r="J23" s="11">
        <v>11720</v>
      </c>
      <c r="K23" s="11">
        <v>32050</v>
      </c>
      <c r="L23" s="11">
        <v>36159</v>
      </c>
      <c r="M23" s="28">
        <f t="shared" si="1"/>
        <v>95247</v>
      </c>
      <c r="N23" s="28">
        <f t="shared" si="0"/>
        <v>115276</v>
      </c>
    </row>
    <row r="24" spans="1:14" ht="19.5" customHeight="1">
      <c r="A24" s="14" t="s">
        <v>50</v>
      </c>
      <c r="B24" s="18">
        <v>4350</v>
      </c>
      <c r="C24" s="11">
        <v>1310</v>
      </c>
      <c r="D24" s="11">
        <v>1320</v>
      </c>
      <c r="E24" s="11">
        <v>1305</v>
      </c>
      <c r="F24" s="11">
        <v>1400</v>
      </c>
      <c r="G24" s="11">
        <v>1000</v>
      </c>
      <c r="H24" s="11">
        <v>1000</v>
      </c>
      <c r="I24" s="11">
        <v>480</v>
      </c>
      <c r="J24" s="11">
        <v>500</v>
      </c>
      <c r="K24" s="11">
        <v>1303</v>
      </c>
      <c r="L24" s="11">
        <v>1314</v>
      </c>
      <c r="M24" s="28">
        <f t="shared" si="1"/>
        <v>5398</v>
      </c>
      <c r="N24" s="28">
        <f t="shared" si="0"/>
        <v>5534</v>
      </c>
    </row>
    <row r="25" spans="1:14" ht="33.75">
      <c r="A25" s="52" t="s">
        <v>94</v>
      </c>
      <c r="B25" s="18">
        <v>4370</v>
      </c>
      <c r="C25" s="11">
        <v>4000</v>
      </c>
      <c r="D25" s="11">
        <v>4000</v>
      </c>
      <c r="E25" s="11">
        <v>5000</v>
      </c>
      <c r="F25" s="11">
        <v>4200</v>
      </c>
      <c r="G25" s="11">
        <v>4000</v>
      </c>
      <c r="H25" s="11">
        <v>3000</v>
      </c>
      <c r="I25" s="11">
        <v>2090</v>
      </c>
      <c r="J25" s="11">
        <v>1500</v>
      </c>
      <c r="K25" s="11">
        <v>4500</v>
      </c>
      <c r="L25" s="11">
        <v>4500</v>
      </c>
      <c r="M25" s="28">
        <f t="shared" si="1"/>
        <v>19590</v>
      </c>
      <c r="N25" s="28">
        <f t="shared" si="0"/>
        <v>17200</v>
      </c>
    </row>
    <row r="26" spans="1:14" ht="15.75" customHeight="1">
      <c r="A26" s="14" t="s">
        <v>51</v>
      </c>
      <c r="B26" s="18">
        <v>4410</v>
      </c>
      <c r="C26" s="11">
        <v>1000</v>
      </c>
      <c r="D26" s="11">
        <v>300</v>
      </c>
      <c r="E26" s="11">
        <v>1000</v>
      </c>
      <c r="F26" s="11">
        <v>1000</v>
      </c>
      <c r="G26" s="11">
        <v>0</v>
      </c>
      <c r="H26" s="11">
        <v>0</v>
      </c>
      <c r="I26" s="11">
        <v>1250</v>
      </c>
      <c r="J26" s="11">
        <v>1850</v>
      </c>
      <c r="K26" s="11">
        <v>1000</v>
      </c>
      <c r="L26" s="11">
        <v>1000</v>
      </c>
      <c r="M26" s="28">
        <f t="shared" si="1"/>
        <v>4250</v>
      </c>
      <c r="N26" s="28">
        <f aca="true" t="shared" si="2" ref="N26:N31">SUM(D26+F26+H26+J26+L26)</f>
        <v>4150</v>
      </c>
    </row>
    <row r="27" spans="1:14" ht="15.75" customHeight="1">
      <c r="A27" s="14" t="s">
        <v>77</v>
      </c>
      <c r="B27" s="18">
        <v>4420</v>
      </c>
      <c r="C27" s="11">
        <v>0</v>
      </c>
      <c r="D27" s="11">
        <v>0</v>
      </c>
      <c r="E27" s="11"/>
      <c r="F27" s="11"/>
      <c r="G27" s="11"/>
      <c r="H27" s="11">
        <v>0</v>
      </c>
      <c r="I27" s="11">
        <v>3200</v>
      </c>
      <c r="J27" s="11">
        <v>0</v>
      </c>
      <c r="K27" s="11">
        <v>0</v>
      </c>
      <c r="L27" s="11">
        <v>0</v>
      </c>
      <c r="M27" s="28">
        <f t="shared" si="1"/>
        <v>3200</v>
      </c>
      <c r="N27" s="28">
        <f t="shared" si="2"/>
        <v>0</v>
      </c>
    </row>
    <row r="28" spans="1:14" ht="16.5" customHeight="1">
      <c r="A28" s="14" t="s">
        <v>54</v>
      </c>
      <c r="B28" s="18">
        <v>4430</v>
      </c>
      <c r="C28" s="11">
        <v>150</v>
      </c>
      <c r="D28" s="11">
        <v>0</v>
      </c>
      <c r="E28" s="11">
        <v>150</v>
      </c>
      <c r="F28" s="11">
        <v>150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28">
        <f t="shared" si="1"/>
        <v>300</v>
      </c>
      <c r="N28" s="28">
        <f t="shared" si="2"/>
        <v>150</v>
      </c>
    </row>
    <row r="29" spans="1:14" ht="15" customHeight="1">
      <c r="A29" s="14" t="s">
        <v>52</v>
      </c>
      <c r="B29" s="18">
        <v>4440</v>
      </c>
      <c r="C29" s="11">
        <v>185784</v>
      </c>
      <c r="D29" s="11">
        <v>188732</v>
      </c>
      <c r="E29" s="11">
        <v>102316</v>
      </c>
      <c r="F29" s="11">
        <v>111625</v>
      </c>
      <c r="G29" s="11">
        <v>19161</v>
      </c>
      <c r="H29" s="26">
        <v>48188</v>
      </c>
      <c r="I29" s="11">
        <v>39815</v>
      </c>
      <c r="J29" s="11">
        <v>53760</v>
      </c>
      <c r="K29" s="11">
        <v>125686</v>
      </c>
      <c r="L29" s="11">
        <v>136972</v>
      </c>
      <c r="M29" s="28">
        <f t="shared" si="1"/>
        <v>472762</v>
      </c>
      <c r="N29" s="28">
        <f t="shared" si="2"/>
        <v>539277</v>
      </c>
    </row>
    <row r="30" spans="1:14" ht="26.25" customHeight="1">
      <c r="A30" s="52" t="s">
        <v>53</v>
      </c>
      <c r="B30" s="18">
        <v>4700</v>
      </c>
      <c r="C30" s="11">
        <v>2000</v>
      </c>
      <c r="D30" s="11">
        <v>1500</v>
      </c>
      <c r="E30" s="11">
        <v>2000</v>
      </c>
      <c r="F30" s="11">
        <v>2000</v>
      </c>
      <c r="G30" s="11"/>
      <c r="H30" s="11">
        <v>0</v>
      </c>
      <c r="I30" s="11">
        <v>1250</v>
      </c>
      <c r="J30" s="11">
        <v>1300</v>
      </c>
      <c r="K30" s="11">
        <v>2050</v>
      </c>
      <c r="L30" s="11">
        <v>2760</v>
      </c>
      <c r="M30" s="28">
        <f t="shared" si="1"/>
        <v>7300</v>
      </c>
      <c r="N30" s="28">
        <f t="shared" si="2"/>
        <v>7560</v>
      </c>
    </row>
    <row r="31" spans="1:14" ht="18" customHeight="1">
      <c r="A31" s="14" t="s">
        <v>75</v>
      </c>
      <c r="B31" s="18">
        <v>6050</v>
      </c>
      <c r="C31" s="11">
        <v>0</v>
      </c>
      <c r="D31" s="11">
        <v>0</v>
      </c>
      <c r="E31" s="11">
        <v>0</v>
      </c>
      <c r="F31" s="11">
        <v>0</v>
      </c>
      <c r="G31" s="11">
        <v>6430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28">
        <f t="shared" si="1"/>
        <v>6430</v>
      </c>
      <c r="N31" s="28">
        <f t="shared" si="2"/>
        <v>0</v>
      </c>
    </row>
    <row r="32" spans="1:14" s="29" customFormat="1" ht="20.25" customHeight="1">
      <c r="A32" s="103" t="s">
        <v>68</v>
      </c>
      <c r="B32" s="104"/>
      <c r="C32" s="56">
        <f aca="true" t="shared" si="3" ref="C32:N32">SUM(C11:C31)</f>
        <v>4397844</v>
      </c>
      <c r="D32" s="56">
        <f t="shared" si="3"/>
        <v>4563512</v>
      </c>
      <c r="E32" s="56">
        <f t="shared" si="3"/>
        <v>2478992</v>
      </c>
      <c r="F32" s="56">
        <f t="shared" si="3"/>
        <v>2675717</v>
      </c>
      <c r="G32" s="56">
        <f t="shared" si="3"/>
        <v>1200210</v>
      </c>
      <c r="H32" s="56">
        <f t="shared" si="3"/>
        <v>1071910</v>
      </c>
      <c r="I32" s="56">
        <f t="shared" si="3"/>
        <v>1095132</v>
      </c>
      <c r="J32" s="56">
        <f t="shared" si="3"/>
        <v>1331163</v>
      </c>
      <c r="K32" s="56">
        <f t="shared" si="3"/>
        <v>3189440</v>
      </c>
      <c r="L32" s="56">
        <f t="shared" si="3"/>
        <v>3282651</v>
      </c>
      <c r="M32" s="56">
        <f t="shared" si="3"/>
        <v>12361618</v>
      </c>
      <c r="N32" s="56">
        <f t="shared" si="3"/>
        <v>12924953</v>
      </c>
    </row>
    <row r="34" spans="3:14" ht="12.7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3:14" ht="12.7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3:14" ht="12.7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</sheetData>
  <mergeCells count="15">
    <mergeCell ref="G9:H9"/>
    <mergeCell ref="A9:A10"/>
    <mergeCell ref="B9:B10"/>
    <mergeCell ref="C9:D9"/>
    <mergeCell ref="E9:F9"/>
    <mergeCell ref="A32:B32"/>
    <mergeCell ref="A6:N6"/>
    <mergeCell ref="A7:N7"/>
    <mergeCell ref="L1:N1"/>
    <mergeCell ref="L2:N2"/>
    <mergeCell ref="L3:N3"/>
    <mergeCell ref="L4:N4"/>
    <mergeCell ref="I9:J9"/>
    <mergeCell ref="K9:L9"/>
    <mergeCell ref="M9:N9"/>
  </mergeCells>
  <printOptions horizontalCentered="1"/>
  <pageMargins left="0.1968503937007874" right="0.1968503937007874" top="0.5905511811023623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3">
      <selection activeCell="G27" sqref="G27"/>
    </sheetView>
  </sheetViews>
  <sheetFormatPr defaultColWidth="9.00390625" defaultRowHeight="12.75"/>
  <cols>
    <col min="4" max="4" width="36.75390625" style="0" customWidth="1"/>
    <col min="6" max="6" width="10.625" style="0" customWidth="1"/>
    <col min="7" max="7" width="10.125" style="0" customWidth="1"/>
  </cols>
  <sheetData>
    <row r="1" spans="10:12" ht="12.75" customHeight="1">
      <c r="J1" s="92" t="s">
        <v>125</v>
      </c>
      <c r="K1" s="92"/>
      <c r="L1" s="92"/>
    </row>
    <row r="2" spans="10:12" ht="12.75" customHeight="1">
      <c r="J2" s="92" t="s">
        <v>137</v>
      </c>
      <c r="K2" s="92"/>
      <c r="L2" s="92"/>
    </row>
    <row r="3" spans="10:12" ht="12.75" customHeight="1">
      <c r="J3" s="92" t="s">
        <v>8</v>
      </c>
      <c r="K3" s="92"/>
      <c r="L3" s="92"/>
    </row>
    <row r="4" spans="10:12" ht="12.75" customHeight="1">
      <c r="J4" s="92" t="s">
        <v>120</v>
      </c>
      <c r="K4" s="92"/>
      <c r="L4" s="92"/>
    </row>
    <row r="6" spans="1:13" ht="12.75" customHeight="1">
      <c r="A6" s="90" t="s">
        <v>60</v>
      </c>
      <c r="B6" s="90"/>
      <c r="C6" s="90"/>
      <c r="D6" s="107"/>
      <c r="E6" s="90"/>
      <c r="F6" s="90"/>
      <c r="G6" s="90"/>
      <c r="H6" s="90"/>
      <c r="I6" s="90"/>
      <c r="J6" s="90"/>
      <c r="K6" s="90"/>
      <c r="L6" s="90"/>
      <c r="M6" s="90"/>
    </row>
    <row r="7" spans="1:13" ht="12.75" customHeight="1">
      <c r="A7" s="91" t="s">
        <v>109</v>
      </c>
      <c r="B7" s="91"/>
      <c r="C7" s="91"/>
      <c r="D7" s="107"/>
      <c r="E7" s="91"/>
      <c r="F7" s="91"/>
      <c r="G7" s="91"/>
      <c r="H7" s="91"/>
      <c r="I7" s="91"/>
      <c r="J7" s="91"/>
      <c r="K7" s="91"/>
      <c r="L7" s="91"/>
      <c r="M7" s="91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4:12" ht="15.75">
      <c r="D9" s="1"/>
      <c r="E9" s="1"/>
      <c r="F9" s="1"/>
      <c r="G9" s="1"/>
      <c r="H9" s="1"/>
      <c r="I9" s="1"/>
      <c r="J9" s="1"/>
      <c r="K9" s="1"/>
      <c r="L9" s="1"/>
    </row>
    <row r="10" spans="4:7" ht="15.75">
      <c r="D10" s="88" t="s">
        <v>0</v>
      </c>
      <c r="E10" s="88" t="s">
        <v>7</v>
      </c>
      <c r="F10" s="86" t="s">
        <v>73</v>
      </c>
      <c r="G10" s="87"/>
    </row>
    <row r="11" spans="4:7" ht="33.75">
      <c r="D11" s="89"/>
      <c r="E11" s="89"/>
      <c r="F11" s="4" t="s">
        <v>96</v>
      </c>
      <c r="G11" s="4" t="s">
        <v>97</v>
      </c>
    </row>
    <row r="12" spans="4:7" ht="25.5">
      <c r="D12" s="14" t="s">
        <v>33</v>
      </c>
      <c r="E12" s="16" t="s">
        <v>34</v>
      </c>
      <c r="F12" s="5">
        <v>850</v>
      </c>
      <c r="G12" s="5">
        <v>550</v>
      </c>
    </row>
    <row r="13" spans="4:8" ht="12.75">
      <c r="D13" s="14" t="s">
        <v>35</v>
      </c>
      <c r="E13" s="16" t="s">
        <v>36</v>
      </c>
      <c r="F13" s="5">
        <v>601418</v>
      </c>
      <c r="G13" s="5">
        <v>543815</v>
      </c>
      <c r="H13" s="19"/>
    </row>
    <row r="14" spans="4:7" ht="12.75">
      <c r="D14" s="14" t="s">
        <v>37</v>
      </c>
      <c r="E14" s="16" t="s">
        <v>38</v>
      </c>
      <c r="F14" s="5">
        <v>43724</v>
      </c>
      <c r="G14" s="5">
        <v>46619</v>
      </c>
    </row>
    <row r="15" spans="4:7" ht="12.75">
      <c r="D15" s="14" t="s">
        <v>39</v>
      </c>
      <c r="E15" s="16" t="s">
        <v>40</v>
      </c>
      <c r="F15" s="5">
        <v>97569</v>
      </c>
      <c r="G15" s="5">
        <v>86563</v>
      </c>
    </row>
    <row r="16" spans="4:7" ht="12.75">
      <c r="D16" s="14" t="s">
        <v>41</v>
      </c>
      <c r="E16" s="16" t="s">
        <v>42</v>
      </c>
      <c r="F16" s="5">
        <v>15748</v>
      </c>
      <c r="G16" s="5">
        <v>14045</v>
      </c>
    </row>
    <row r="17" spans="4:7" ht="12.75">
      <c r="D17" s="14" t="s">
        <v>43</v>
      </c>
      <c r="E17" s="18">
        <v>4170</v>
      </c>
      <c r="F17" s="11">
        <v>1000</v>
      </c>
      <c r="G17" s="11">
        <v>500</v>
      </c>
    </row>
    <row r="18" spans="4:7" ht="12.75">
      <c r="D18" s="17" t="s">
        <v>44</v>
      </c>
      <c r="E18" s="18">
        <v>4210</v>
      </c>
      <c r="F18" s="11">
        <v>12950</v>
      </c>
      <c r="G18" s="11">
        <v>11900</v>
      </c>
    </row>
    <row r="19" spans="4:7" ht="25.5">
      <c r="D19" s="14" t="s">
        <v>45</v>
      </c>
      <c r="E19" s="18">
        <v>4240</v>
      </c>
      <c r="F19" s="11">
        <v>4000</v>
      </c>
      <c r="G19" s="11">
        <v>500</v>
      </c>
    </row>
    <row r="20" spans="4:7" ht="12.75">
      <c r="D20" s="14" t="s">
        <v>46</v>
      </c>
      <c r="E20" s="18">
        <v>4260</v>
      </c>
      <c r="F20" s="11">
        <v>10800</v>
      </c>
      <c r="G20" s="11">
        <v>11200</v>
      </c>
    </row>
    <row r="21" spans="4:7" ht="12.75">
      <c r="D21" s="14" t="s">
        <v>47</v>
      </c>
      <c r="E21" s="18">
        <v>4270</v>
      </c>
      <c r="F21" s="11">
        <v>39500</v>
      </c>
      <c r="G21" s="11">
        <v>5500</v>
      </c>
    </row>
    <row r="22" spans="4:7" ht="12.75">
      <c r="D22" s="14" t="s">
        <v>48</v>
      </c>
      <c r="E22" s="18">
        <v>4280</v>
      </c>
      <c r="F22" s="11">
        <v>600</v>
      </c>
      <c r="G22" s="11">
        <v>600</v>
      </c>
    </row>
    <row r="23" spans="4:7" ht="12.75">
      <c r="D23" s="14" t="s">
        <v>49</v>
      </c>
      <c r="E23" s="18">
        <v>4300</v>
      </c>
      <c r="F23" s="11">
        <v>3800</v>
      </c>
      <c r="G23" s="11">
        <v>4300</v>
      </c>
    </row>
    <row r="24" spans="4:7" ht="12.75">
      <c r="D24" s="14" t="s">
        <v>50</v>
      </c>
      <c r="E24" s="18">
        <v>4350</v>
      </c>
      <c r="F24" s="11">
        <v>100</v>
      </c>
      <c r="G24" s="11">
        <v>100</v>
      </c>
    </row>
    <row r="25" spans="4:7" ht="33.75">
      <c r="D25" s="52" t="s">
        <v>94</v>
      </c>
      <c r="E25" s="18">
        <v>4370</v>
      </c>
      <c r="F25" s="11">
        <v>500</v>
      </c>
      <c r="G25" s="11">
        <v>500</v>
      </c>
    </row>
    <row r="26" spans="4:7" ht="12.75">
      <c r="D26" s="14" t="s">
        <v>51</v>
      </c>
      <c r="E26" s="18">
        <v>4410</v>
      </c>
      <c r="F26" s="11">
        <v>400</v>
      </c>
      <c r="G26" s="11">
        <v>300</v>
      </c>
    </row>
    <row r="27" spans="4:7" ht="12.75">
      <c r="D27" s="14" t="s">
        <v>52</v>
      </c>
      <c r="E27" s="18">
        <v>4440</v>
      </c>
      <c r="F27" s="11">
        <v>33320</v>
      </c>
      <c r="G27" s="11">
        <v>29855</v>
      </c>
    </row>
    <row r="28" spans="4:7" ht="25.5">
      <c r="D28" s="14" t="s">
        <v>53</v>
      </c>
      <c r="E28" s="18">
        <v>4700</v>
      </c>
      <c r="F28" s="11">
        <v>600</v>
      </c>
      <c r="G28" s="11">
        <v>500</v>
      </c>
    </row>
    <row r="29" spans="4:7" ht="15.75" customHeight="1">
      <c r="D29" s="106" t="s">
        <v>68</v>
      </c>
      <c r="E29" s="106"/>
      <c r="F29" s="56">
        <f>SUM(F12:F28)</f>
        <v>866879</v>
      </c>
      <c r="G29" s="56">
        <f>SUM(G12:G28)</f>
        <v>757347</v>
      </c>
    </row>
    <row r="31" ht="12.75">
      <c r="G31" s="19"/>
    </row>
  </sheetData>
  <mergeCells count="10">
    <mergeCell ref="D29:E29"/>
    <mergeCell ref="J1:L1"/>
    <mergeCell ref="J2:L2"/>
    <mergeCell ref="J3:L3"/>
    <mergeCell ref="J4:L4"/>
    <mergeCell ref="A6:M6"/>
    <mergeCell ref="A7:M7"/>
    <mergeCell ref="D10:D11"/>
    <mergeCell ref="E10:E11"/>
    <mergeCell ref="F10:G10"/>
  </mergeCells>
  <printOptions/>
  <pageMargins left="0.1968503937007874" right="0.1968503937007874" top="0.5905511811023623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0">
      <selection activeCell="T29" sqref="T29:T30"/>
    </sheetView>
  </sheetViews>
  <sheetFormatPr defaultColWidth="9.00390625" defaultRowHeight="12.75"/>
  <cols>
    <col min="1" max="1" width="32.00390625" style="0" customWidth="1"/>
    <col min="2" max="2" width="5.25390625" style="20" customWidth="1"/>
    <col min="3" max="3" width="10.25390625" style="0" customWidth="1"/>
    <col min="4" max="5" width="10.00390625" style="0" customWidth="1"/>
    <col min="6" max="6" width="10.25390625" style="0" customWidth="1"/>
    <col min="7" max="7" width="10.125" style="0" customWidth="1"/>
    <col min="8" max="8" width="11.25390625" style="0" customWidth="1"/>
    <col min="9" max="9" width="10.00390625" style="0" customWidth="1"/>
    <col min="10" max="10" width="8.875" style="0" customWidth="1"/>
    <col min="11" max="11" width="10.25390625" style="0" customWidth="1"/>
    <col min="13" max="13" width="10.00390625" style="0" customWidth="1"/>
    <col min="14" max="14" width="11.00390625" style="0" customWidth="1"/>
    <col min="15" max="15" width="10.125" style="0" customWidth="1"/>
    <col min="16" max="16" width="8.625" style="0" customWidth="1"/>
    <col min="17" max="17" width="10.25390625" style="0" customWidth="1"/>
    <col min="18" max="18" width="8.25390625" style="0" customWidth="1"/>
    <col min="19" max="19" width="12.375" style="0" customWidth="1"/>
    <col min="20" max="20" width="11.25390625" style="0" customWidth="1"/>
    <col min="22" max="22" width="11.75390625" style="0" customWidth="1"/>
  </cols>
  <sheetData>
    <row r="1" spans="2:21" ht="12.75" customHeight="1">
      <c r="B1"/>
      <c r="O1" s="7"/>
      <c r="P1" s="7"/>
      <c r="Q1" s="7"/>
      <c r="R1" s="92" t="s">
        <v>126</v>
      </c>
      <c r="S1" s="92"/>
      <c r="T1" s="92"/>
      <c r="U1" s="7"/>
    </row>
    <row r="2" spans="2:21" ht="12.75" customHeight="1">
      <c r="B2"/>
      <c r="O2" s="7"/>
      <c r="P2" s="7"/>
      <c r="Q2" s="7"/>
      <c r="R2" s="92" t="s">
        <v>137</v>
      </c>
      <c r="S2" s="92"/>
      <c r="T2" s="92"/>
      <c r="U2" s="7"/>
    </row>
    <row r="3" spans="2:21" ht="12.75" customHeight="1">
      <c r="B3"/>
      <c r="O3" s="7"/>
      <c r="P3" s="7"/>
      <c r="Q3" s="7"/>
      <c r="R3" s="92" t="s">
        <v>8</v>
      </c>
      <c r="S3" s="92"/>
      <c r="T3" s="92"/>
      <c r="U3" s="7"/>
    </row>
    <row r="4" spans="2:21" ht="12.75" customHeight="1">
      <c r="B4"/>
      <c r="O4" s="7"/>
      <c r="P4" s="7"/>
      <c r="Q4" s="7"/>
      <c r="R4" s="92" t="s">
        <v>120</v>
      </c>
      <c r="S4" s="92"/>
      <c r="T4" s="92"/>
      <c r="U4" s="7"/>
    </row>
    <row r="5" spans="2:21" ht="12.75">
      <c r="B5"/>
      <c r="S5" s="10"/>
      <c r="T5" s="10"/>
      <c r="U5" s="10"/>
    </row>
    <row r="6" spans="1:22" ht="15.75" customHeight="1">
      <c r="A6" s="90" t="s">
        <v>61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3"/>
      <c r="V6" s="3"/>
    </row>
    <row r="7" spans="1:22" ht="15.75" customHeight="1">
      <c r="A7" s="91" t="s">
        <v>108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10"/>
      <c r="V7" s="6"/>
    </row>
    <row r="8" spans="1:20" ht="15.75">
      <c r="A8" s="1"/>
      <c r="B8" s="7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>
      <c r="A9" s="109" t="s">
        <v>0</v>
      </c>
      <c r="B9" s="80" t="s">
        <v>7</v>
      </c>
      <c r="C9" s="98" t="s">
        <v>18</v>
      </c>
      <c r="D9" s="98"/>
      <c r="E9" s="98" t="s">
        <v>19</v>
      </c>
      <c r="F9" s="98"/>
      <c r="G9" s="98" t="s">
        <v>20</v>
      </c>
      <c r="H9" s="98"/>
      <c r="I9" s="98" t="s">
        <v>21</v>
      </c>
      <c r="J9" s="98"/>
      <c r="K9" s="98" t="s">
        <v>22</v>
      </c>
      <c r="L9" s="98"/>
      <c r="M9" s="98" t="s">
        <v>23</v>
      </c>
      <c r="N9" s="98"/>
      <c r="O9" s="98" t="s">
        <v>24</v>
      </c>
      <c r="P9" s="98"/>
      <c r="Q9" s="101" t="s">
        <v>25</v>
      </c>
      <c r="R9" s="102"/>
      <c r="S9" s="98" t="s">
        <v>6</v>
      </c>
      <c r="T9" s="98"/>
    </row>
    <row r="10" spans="1:20" ht="39.75" customHeight="1">
      <c r="A10" s="109"/>
      <c r="B10" s="80"/>
      <c r="C10" s="4" t="s">
        <v>111</v>
      </c>
      <c r="D10" s="4" t="s">
        <v>97</v>
      </c>
      <c r="E10" s="4" t="s">
        <v>111</v>
      </c>
      <c r="F10" s="4" t="s">
        <v>97</v>
      </c>
      <c r="G10" s="4" t="s">
        <v>111</v>
      </c>
      <c r="H10" s="4" t="s">
        <v>97</v>
      </c>
      <c r="I10" s="4" t="s">
        <v>111</v>
      </c>
      <c r="J10" s="4" t="s">
        <v>97</v>
      </c>
      <c r="K10" s="4" t="s">
        <v>111</v>
      </c>
      <c r="L10" s="4" t="s">
        <v>97</v>
      </c>
      <c r="M10" s="4" t="s">
        <v>111</v>
      </c>
      <c r="N10" s="4" t="s">
        <v>97</v>
      </c>
      <c r="O10" s="4" t="s">
        <v>111</v>
      </c>
      <c r="P10" s="4" t="s">
        <v>97</v>
      </c>
      <c r="Q10" s="4" t="s">
        <v>111</v>
      </c>
      <c r="R10" s="4" t="s">
        <v>97</v>
      </c>
      <c r="S10" s="4" t="s">
        <v>111</v>
      </c>
      <c r="T10" s="4" t="s">
        <v>97</v>
      </c>
    </row>
    <row r="11" spans="1:20" ht="25.5" customHeight="1">
      <c r="A11" s="14" t="s">
        <v>33</v>
      </c>
      <c r="B11" s="40" t="s">
        <v>34</v>
      </c>
      <c r="C11" s="76">
        <v>1500</v>
      </c>
      <c r="D11" s="41">
        <v>1660</v>
      </c>
      <c r="E11" s="41">
        <v>3200</v>
      </c>
      <c r="F11" s="41">
        <v>4400</v>
      </c>
      <c r="G11" s="41">
        <v>2080</v>
      </c>
      <c r="H11" s="41">
        <v>2390</v>
      </c>
      <c r="I11" s="62">
        <v>2800</v>
      </c>
      <c r="J11" s="41">
        <v>2100</v>
      </c>
      <c r="K11" s="41">
        <v>1070</v>
      </c>
      <c r="L11" s="41">
        <v>1070</v>
      </c>
      <c r="M11" s="41">
        <v>450</v>
      </c>
      <c r="N11" s="41">
        <v>2400</v>
      </c>
      <c r="O11" s="41">
        <v>2150</v>
      </c>
      <c r="P11" s="41">
        <v>2275</v>
      </c>
      <c r="Q11" s="71"/>
      <c r="R11" s="41"/>
      <c r="S11" s="41">
        <f aca="true" t="shared" si="0" ref="S11:T25">SUM(C11+E11+G11+I11+K11+M11+O11+Q11)</f>
        <v>13250</v>
      </c>
      <c r="T11" s="41">
        <f t="shared" si="0"/>
        <v>16295</v>
      </c>
    </row>
    <row r="12" spans="1:20" ht="15.75" customHeight="1">
      <c r="A12" s="14" t="s">
        <v>35</v>
      </c>
      <c r="B12" s="40" t="s">
        <v>36</v>
      </c>
      <c r="C12" s="76">
        <v>2600626</v>
      </c>
      <c r="D12" s="41">
        <v>2596596</v>
      </c>
      <c r="E12" s="41">
        <v>2227935</v>
      </c>
      <c r="F12" s="41">
        <v>2323338</v>
      </c>
      <c r="G12" s="41">
        <v>2497553</v>
      </c>
      <c r="H12" s="41">
        <v>2860184</v>
      </c>
      <c r="I12" s="62">
        <v>1128625</v>
      </c>
      <c r="J12" s="41">
        <v>855753</v>
      </c>
      <c r="K12" s="41">
        <v>390454</v>
      </c>
      <c r="L12" s="41">
        <v>523018</v>
      </c>
      <c r="M12" s="41">
        <v>1190333</v>
      </c>
      <c r="N12" s="41">
        <v>1168870</v>
      </c>
      <c r="O12" s="41">
        <v>450638</v>
      </c>
      <c r="P12" s="41">
        <v>375777</v>
      </c>
      <c r="Q12" s="71">
        <v>301116</v>
      </c>
      <c r="R12" s="41">
        <v>332969</v>
      </c>
      <c r="S12" s="41">
        <f t="shared" si="0"/>
        <v>10787280</v>
      </c>
      <c r="T12" s="41">
        <f t="shared" si="0"/>
        <v>11036505</v>
      </c>
    </row>
    <row r="13" spans="1:20" ht="16.5" customHeight="1">
      <c r="A13" s="14" t="s">
        <v>37</v>
      </c>
      <c r="B13" s="40" t="s">
        <v>38</v>
      </c>
      <c r="C13" s="76">
        <v>184516</v>
      </c>
      <c r="D13" s="41">
        <v>214400</v>
      </c>
      <c r="E13" s="41">
        <v>169652</v>
      </c>
      <c r="F13" s="41">
        <v>192789</v>
      </c>
      <c r="G13" s="41">
        <v>195058</v>
      </c>
      <c r="H13" s="41">
        <v>218500</v>
      </c>
      <c r="I13" s="62">
        <v>80000</v>
      </c>
      <c r="J13" s="41">
        <v>90933</v>
      </c>
      <c r="K13" s="41">
        <v>33189</v>
      </c>
      <c r="L13" s="41">
        <v>32993</v>
      </c>
      <c r="M13" s="41">
        <v>85106</v>
      </c>
      <c r="N13" s="41">
        <v>95321</v>
      </c>
      <c r="O13" s="41">
        <v>30599</v>
      </c>
      <c r="P13" s="41">
        <v>37640</v>
      </c>
      <c r="Q13" s="71">
        <v>29739</v>
      </c>
      <c r="R13" s="41">
        <v>25595</v>
      </c>
      <c r="S13" s="41">
        <f t="shared" si="0"/>
        <v>807859</v>
      </c>
      <c r="T13" s="41">
        <f t="shared" si="0"/>
        <v>908171</v>
      </c>
    </row>
    <row r="14" spans="1:20" ht="16.5" customHeight="1">
      <c r="A14" s="14" t="s">
        <v>39</v>
      </c>
      <c r="B14" s="40" t="s">
        <v>40</v>
      </c>
      <c r="C14" s="76">
        <v>397153</v>
      </c>
      <c r="D14" s="41">
        <v>391913</v>
      </c>
      <c r="E14" s="41">
        <v>357162</v>
      </c>
      <c r="F14" s="41">
        <v>374410</v>
      </c>
      <c r="G14" s="41">
        <v>403206</v>
      </c>
      <c r="H14" s="41">
        <v>459408</v>
      </c>
      <c r="I14" s="62">
        <v>180242</v>
      </c>
      <c r="J14" s="41">
        <v>133863</v>
      </c>
      <c r="K14" s="41">
        <v>62992</v>
      </c>
      <c r="L14" s="41">
        <v>83502</v>
      </c>
      <c r="M14" s="41">
        <v>179708</v>
      </c>
      <c r="N14" s="41">
        <v>190893</v>
      </c>
      <c r="O14" s="41">
        <v>71626</v>
      </c>
      <c r="P14" s="41">
        <v>62798</v>
      </c>
      <c r="Q14" s="71">
        <v>50257</v>
      </c>
      <c r="R14" s="41">
        <v>54466</v>
      </c>
      <c r="S14" s="41">
        <f t="shared" si="0"/>
        <v>1702346</v>
      </c>
      <c r="T14" s="41">
        <f t="shared" si="0"/>
        <v>1751253</v>
      </c>
    </row>
    <row r="15" spans="1:20" ht="14.25" customHeight="1">
      <c r="A15" s="14" t="s">
        <v>41</v>
      </c>
      <c r="B15" s="40" t="s">
        <v>42</v>
      </c>
      <c r="C15" s="76">
        <v>51476</v>
      </c>
      <c r="D15" s="62">
        <v>60760</v>
      </c>
      <c r="E15" s="41">
        <v>57950</v>
      </c>
      <c r="F15" s="41">
        <v>60389</v>
      </c>
      <c r="G15" s="41">
        <v>65033</v>
      </c>
      <c r="H15" s="41">
        <v>74099</v>
      </c>
      <c r="I15" s="62">
        <v>29071</v>
      </c>
      <c r="J15" s="41">
        <v>17269</v>
      </c>
      <c r="K15" s="41">
        <v>10160</v>
      </c>
      <c r="L15" s="41">
        <v>13468</v>
      </c>
      <c r="M15" s="41">
        <v>28985</v>
      </c>
      <c r="N15" s="41">
        <v>30973</v>
      </c>
      <c r="O15" s="41">
        <v>11553</v>
      </c>
      <c r="P15" s="41">
        <v>10128</v>
      </c>
      <c r="Q15" s="71">
        <v>8106</v>
      </c>
      <c r="R15" s="41">
        <v>8785</v>
      </c>
      <c r="S15" s="41">
        <f t="shared" si="0"/>
        <v>262334</v>
      </c>
      <c r="T15" s="41">
        <f t="shared" si="0"/>
        <v>275871</v>
      </c>
    </row>
    <row r="16" spans="1:20" ht="14.25" customHeight="1">
      <c r="A16" s="14" t="s">
        <v>71</v>
      </c>
      <c r="B16" s="40" t="s">
        <v>69</v>
      </c>
      <c r="C16" s="76">
        <v>1060</v>
      </c>
      <c r="D16" s="62">
        <v>0</v>
      </c>
      <c r="E16" s="41">
        <v>0</v>
      </c>
      <c r="F16" s="41"/>
      <c r="G16" s="41"/>
      <c r="H16" s="41"/>
      <c r="I16" s="62">
        <v>0</v>
      </c>
      <c r="J16" s="41"/>
      <c r="K16" s="41"/>
      <c r="L16" s="41"/>
      <c r="M16" s="41"/>
      <c r="N16" s="41"/>
      <c r="O16" s="41">
        <v>0</v>
      </c>
      <c r="P16" s="41"/>
      <c r="Q16" s="71"/>
      <c r="R16" s="41"/>
      <c r="S16" s="41">
        <f t="shared" si="0"/>
        <v>1060</v>
      </c>
      <c r="T16" s="41">
        <f t="shared" si="0"/>
        <v>0</v>
      </c>
    </row>
    <row r="17" spans="1:20" ht="15.75" customHeight="1">
      <c r="A17" s="14" t="s">
        <v>43</v>
      </c>
      <c r="B17" s="42">
        <v>4170</v>
      </c>
      <c r="C17" s="76">
        <v>0</v>
      </c>
      <c r="D17" s="62">
        <v>0</v>
      </c>
      <c r="E17" s="43">
        <v>11000</v>
      </c>
      <c r="F17" s="43">
        <v>1800</v>
      </c>
      <c r="G17" s="43">
        <v>300</v>
      </c>
      <c r="H17" s="43"/>
      <c r="I17" s="62">
        <v>0</v>
      </c>
      <c r="J17" s="43">
        <v>0</v>
      </c>
      <c r="K17" s="43">
        <v>500</v>
      </c>
      <c r="L17" s="43">
        <v>500</v>
      </c>
      <c r="M17" s="43">
        <v>800</v>
      </c>
      <c r="N17" s="62">
        <v>490</v>
      </c>
      <c r="O17" s="43">
        <v>0</v>
      </c>
      <c r="P17" s="43"/>
      <c r="Q17" s="72"/>
      <c r="R17" s="43"/>
      <c r="S17" s="41">
        <f t="shared" si="0"/>
        <v>12600</v>
      </c>
      <c r="T17" s="41">
        <f t="shared" si="0"/>
        <v>2790</v>
      </c>
    </row>
    <row r="18" spans="1:20" ht="15.75" customHeight="1">
      <c r="A18" s="17" t="s">
        <v>44</v>
      </c>
      <c r="B18" s="42">
        <v>4210</v>
      </c>
      <c r="C18" s="76">
        <v>52340</v>
      </c>
      <c r="D18" s="62">
        <v>40800</v>
      </c>
      <c r="E18" s="43">
        <v>53313</v>
      </c>
      <c r="F18" s="62">
        <v>82800</v>
      </c>
      <c r="G18" s="43">
        <v>60500</v>
      </c>
      <c r="H18" s="43">
        <v>89200</v>
      </c>
      <c r="I18" s="62">
        <v>43994</v>
      </c>
      <c r="J18" s="43">
        <v>19500</v>
      </c>
      <c r="K18" s="43">
        <v>6330</v>
      </c>
      <c r="L18" s="43">
        <v>6330</v>
      </c>
      <c r="M18" s="43">
        <v>29953</v>
      </c>
      <c r="N18" s="73">
        <v>31725</v>
      </c>
      <c r="O18" s="43">
        <v>6165</v>
      </c>
      <c r="P18" s="62">
        <v>12824</v>
      </c>
      <c r="Q18" s="72">
        <v>2800</v>
      </c>
      <c r="R18" s="62">
        <v>3800</v>
      </c>
      <c r="S18" s="41">
        <f t="shared" si="0"/>
        <v>255395</v>
      </c>
      <c r="T18" s="44">
        <f t="shared" si="0"/>
        <v>286979</v>
      </c>
    </row>
    <row r="19" spans="1:20" ht="24.75" customHeight="1">
      <c r="A19" s="14" t="s">
        <v>45</v>
      </c>
      <c r="B19" s="42">
        <v>4240</v>
      </c>
      <c r="C19" s="76">
        <v>15760</v>
      </c>
      <c r="D19" s="62">
        <v>5460</v>
      </c>
      <c r="E19" s="43">
        <v>10500</v>
      </c>
      <c r="F19" s="62">
        <v>31500</v>
      </c>
      <c r="G19" s="43">
        <v>11200</v>
      </c>
      <c r="H19" s="43">
        <v>13100</v>
      </c>
      <c r="I19" s="62">
        <v>10000</v>
      </c>
      <c r="J19" s="43">
        <v>13454</v>
      </c>
      <c r="K19" s="43">
        <v>3700</v>
      </c>
      <c r="L19" s="43">
        <v>4800</v>
      </c>
      <c r="M19" s="43">
        <v>16280</v>
      </c>
      <c r="N19" s="62">
        <v>35300</v>
      </c>
      <c r="O19" s="43">
        <v>1100</v>
      </c>
      <c r="P19" s="62">
        <v>3500</v>
      </c>
      <c r="Q19" s="72">
        <v>1500</v>
      </c>
      <c r="R19" s="62">
        <v>1500</v>
      </c>
      <c r="S19" s="41">
        <f t="shared" si="0"/>
        <v>70040</v>
      </c>
      <c r="T19" s="41">
        <f t="shared" si="0"/>
        <v>108614</v>
      </c>
    </row>
    <row r="20" spans="1:20" s="48" customFormat="1" ht="15" customHeight="1">
      <c r="A20" s="45" t="s">
        <v>46</v>
      </c>
      <c r="B20" s="42">
        <v>4260</v>
      </c>
      <c r="C20" s="76">
        <v>143400</v>
      </c>
      <c r="D20" s="62">
        <v>110400</v>
      </c>
      <c r="E20" s="46">
        <v>119633</v>
      </c>
      <c r="F20" s="62">
        <v>122982</v>
      </c>
      <c r="G20" s="46">
        <v>122100</v>
      </c>
      <c r="H20" s="46">
        <v>126800</v>
      </c>
      <c r="I20" s="62">
        <v>66000</v>
      </c>
      <c r="J20" s="46">
        <v>56126</v>
      </c>
      <c r="K20" s="46">
        <v>28500</v>
      </c>
      <c r="L20" s="46">
        <v>37500</v>
      </c>
      <c r="M20" s="46">
        <v>28180</v>
      </c>
      <c r="N20" s="62">
        <v>53400</v>
      </c>
      <c r="O20" s="46">
        <v>35633</v>
      </c>
      <c r="P20" s="62">
        <v>36543</v>
      </c>
      <c r="Q20" s="74">
        <v>8683</v>
      </c>
      <c r="R20" s="62">
        <v>8926</v>
      </c>
      <c r="S20" s="47">
        <f t="shared" si="0"/>
        <v>552129</v>
      </c>
      <c r="T20" s="47">
        <f t="shared" si="0"/>
        <v>552677</v>
      </c>
    </row>
    <row r="21" spans="1:20" ht="12.75">
      <c r="A21" s="14" t="s">
        <v>47</v>
      </c>
      <c r="B21" s="42">
        <v>4270</v>
      </c>
      <c r="C21" s="76">
        <v>0</v>
      </c>
      <c r="D21" s="62">
        <v>0</v>
      </c>
      <c r="E21" s="43">
        <v>50812</v>
      </c>
      <c r="F21" s="62">
        <v>16150</v>
      </c>
      <c r="G21" s="43">
        <v>325705</v>
      </c>
      <c r="H21" s="43">
        <v>51470</v>
      </c>
      <c r="I21" s="62">
        <v>7000</v>
      </c>
      <c r="J21" s="43">
        <v>0</v>
      </c>
      <c r="K21" s="43">
        <v>2900</v>
      </c>
      <c r="L21" s="43">
        <v>10300</v>
      </c>
      <c r="M21" s="43">
        <v>58350</v>
      </c>
      <c r="N21" s="62">
        <v>61400</v>
      </c>
      <c r="O21" s="43">
        <v>2800</v>
      </c>
      <c r="P21" s="62">
        <v>4850</v>
      </c>
      <c r="Q21" s="72">
        <v>600</v>
      </c>
      <c r="R21" s="62">
        <v>600</v>
      </c>
      <c r="S21" s="41">
        <f t="shared" si="0"/>
        <v>448167</v>
      </c>
      <c r="T21" s="41">
        <f t="shared" si="0"/>
        <v>144770</v>
      </c>
    </row>
    <row r="22" spans="1:20" ht="12.75">
      <c r="A22" s="14" t="s">
        <v>48</v>
      </c>
      <c r="B22" s="42">
        <v>4280</v>
      </c>
      <c r="C22" s="76">
        <v>2100</v>
      </c>
      <c r="D22" s="62">
        <v>2100</v>
      </c>
      <c r="E22" s="43">
        <v>2800</v>
      </c>
      <c r="F22" s="62">
        <v>2850</v>
      </c>
      <c r="G22" s="43">
        <v>2500</v>
      </c>
      <c r="H22" s="43">
        <v>2200</v>
      </c>
      <c r="I22" s="62">
        <v>1000</v>
      </c>
      <c r="J22" s="43">
        <v>750</v>
      </c>
      <c r="K22" s="43">
        <v>810</v>
      </c>
      <c r="L22" s="43">
        <v>1890</v>
      </c>
      <c r="M22" s="43">
        <v>890</v>
      </c>
      <c r="N22" s="62">
        <v>2200</v>
      </c>
      <c r="O22" s="43">
        <v>556</v>
      </c>
      <c r="P22" s="62">
        <v>556</v>
      </c>
      <c r="Q22" s="72">
        <v>200</v>
      </c>
      <c r="R22" s="62">
        <v>200</v>
      </c>
      <c r="S22" s="41">
        <f t="shared" si="0"/>
        <v>10856</v>
      </c>
      <c r="T22" s="41">
        <f t="shared" si="0"/>
        <v>12746</v>
      </c>
    </row>
    <row r="23" spans="1:20" ht="12.75">
      <c r="A23" s="14" t="s">
        <v>49</v>
      </c>
      <c r="B23" s="42">
        <v>4300</v>
      </c>
      <c r="C23" s="76">
        <v>42565</v>
      </c>
      <c r="D23" s="62">
        <v>37600</v>
      </c>
      <c r="E23" s="43">
        <v>65071</v>
      </c>
      <c r="F23" s="62">
        <v>74318</v>
      </c>
      <c r="G23" s="43">
        <v>35200</v>
      </c>
      <c r="H23" s="43">
        <v>34400</v>
      </c>
      <c r="I23" s="62">
        <v>7000</v>
      </c>
      <c r="J23" s="43">
        <v>6750</v>
      </c>
      <c r="K23" s="43">
        <v>3830</v>
      </c>
      <c r="L23" s="43">
        <v>8575</v>
      </c>
      <c r="M23" s="43">
        <v>9410</v>
      </c>
      <c r="N23" s="62">
        <v>29230</v>
      </c>
      <c r="O23" s="43">
        <v>4462</v>
      </c>
      <c r="P23" s="62">
        <v>6150</v>
      </c>
      <c r="Q23" s="72">
        <v>800</v>
      </c>
      <c r="R23" s="62">
        <v>800</v>
      </c>
      <c r="S23" s="41">
        <f t="shared" si="0"/>
        <v>168338</v>
      </c>
      <c r="T23" s="41">
        <f t="shared" si="0"/>
        <v>197823</v>
      </c>
    </row>
    <row r="24" spans="1:20" ht="12.75">
      <c r="A24" s="14" t="s">
        <v>50</v>
      </c>
      <c r="B24" s="42">
        <v>4350</v>
      </c>
      <c r="C24" s="76">
        <v>1440</v>
      </c>
      <c r="D24" s="62">
        <v>1440</v>
      </c>
      <c r="E24" s="43">
        <v>1303</v>
      </c>
      <c r="F24" s="62">
        <v>1310</v>
      </c>
      <c r="G24" s="43">
        <v>800</v>
      </c>
      <c r="H24" s="43">
        <v>800</v>
      </c>
      <c r="I24" s="62">
        <v>1000</v>
      </c>
      <c r="J24" s="43">
        <v>796</v>
      </c>
      <c r="K24" s="43">
        <v>840</v>
      </c>
      <c r="L24" s="43">
        <v>1890</v>
      </c>
      <c r="M24" s="43">
        <v>490</v>
      </c>
      <c r="N24" s="62">
        <v>1340</v>
      </c>
      <c r="O24" s="43">
        <v>1176</v>
      </c>
      <c r="P24" s="62">
        <v>1176</v>
      </c>
      <c r="Q24" s="72">
        <v>0</v>
      </c>
      <c r="R24" s="62">
        <v>0</v>
      </c>
      <c r="S24" s="41">
        <f t="shared" si="0"/>
        <v>7049</v>
      </c>
      <c r="T24" s="41">
        <f t="shared" si="0"/>
        <v>8752</v>
      </c>
    </row>
    <row r="25" spans="1:20" ht="51">
      <c r="A25" s="14" t="s">
        <v>118</v>
      </c>
      <c r="B25" s="42">
        <v>4370</v>
      </c>
      <c r="C25" s="76">
        <v>6270</v>
      </c>
      <c r="D25" s="62">
        <v>4270</v>
      </c>
      <c r="E25" s="43">
        <v>6800</v>
      </c>
      <c r="F25" s="62">
        <v>6800</v>
      </c>
      <c r="G25" s="43">
        <v>3500</v>
      </c>
      <c r="H25" s="43">
        <v>3500</v>
      </c>
      <c r="I25" s="62">
        <v>2000</v>
      </c>
      <c r="J25" s="43">
        <v>1500</v>
      </c>
      <c r="K25" s="43">
        <v>1200</v>
      </c>
      <c r="L25" s="43">
        <v>1230</v>
      </c>
      <c r="M25" s="43">
        <v>910</v>
      </c>
      <c r="N25" s="62">
        <v>1830</v>
      </c>
      <c r="O25" s="43">
        <v>2400</v>
      </c>
      <c r="P25" s="62">
        <v>2400</v>
      </c>
      <c r="Q25" s="72">
        <v>1000</v>
      </c>
      <c r="R25" s="62">
        <v>1000</v>
      </c>
      <c r="S25" s="41">
        <f t="shared" si="0"/>
        <v>24080</v>
      </c>
      <c r="T25" s="41">
        <f t="shared" si="0"/>
        <v>22530</v>
      </c>
    </row>
    <row r="26" spans="1:20" ht="12.75">
      <c r="A26" s="14" t="s">
        <v>51</v>
      </c>
      <c r="B26" s="42">
        <v>4410</v>
      </c>
      <c r="C26" s="76">
        <v>3750</v>
      </c>
      <c r="D26" s="62">
        <v>3750</v>
      </c>
      <c r="E26" s="43">
        <v>4200</v>
      </c>
      <c r="F26" s="62">
        <v>4200</v>
      </c>
      <c r="G26" s="43">
        <v>800</v>
      </c>
      <c r="H26" s="43">
        <v>400</v>
      </c>
      <c r="I26" s="62">
        <v>1000</v>
      </c>
      <c r="J26" s="43">
        <v>500</v>
      </c>
      <c r="K26" s="43">
        <v>0</v>
      </c>
      <c r="L26" s="43">
        <v>0</v>
      </c>
      <c r="M26" s="43">
        <v>1900</v>
      </c>
      <c r="N26" s="62">
        <v>3800</v>
      </c>
      <c r="O26" s="43">
        <v>0</v>
      </c>
      <c r="P26" s="62"/>
      <c r="Q26" s="72"/>
      <c r="R26" s="43"/>
      <c r="S26" s="41">
        <f aca="true" t="shared" si="1" ref="S26:T28">SUM(C26+E26+G26+I26+K26+M26+O26+Q26)</f>
        <v>11650</v>
      </c>
      <c r="T26" s="41">
        <f t="shared" si="1"/>
        <v>12650</v>
      </c>
    </row>
    <row r="27" spans="1:20" ht="12.75">
      <c r="A27" s="14" t="s">
        <v>52</v>
      </c>
      <c r="B27" s="42">
        <v>4440</v>
      </c>
      <c r="C27" s="76">
        <v>137374</v>
      </c>
      <c r="D27" s="62">
        <v>133755</v>
      </c>
      <c r="E27" s="43">
        <v>122135</v>
      </c>
      <c r="F27" s="62">
        <v>126876</v>
      </c>
      <c r="G27" s="43">
        <v>133840</v>
      </c>
      <c r="H27" s="43">
        <v>152021</v>
      </c>
      <c r="I27" s="62">
        <v>58276</v>
      </c>
      <c r="J27" s="43">
        <v>39238</v>
      </c>
      <c r="K27" s="43">
        <v>22567</v>
      </c>
      <c r="L27" s="43">
        <v>30446</v>
      </c>
      <c r="M27" s="43">
        <v>59445</v>
      </c>
      <c r="N27" s="62">
        <v>63068</v>
      </c>
      <c r="O27" s="43">
        <v>23778</v>
      </c>
      <c r="P27" s="62">
        <v>22439</v>
      </c>
      <c r="Q27" s="72">
        <v>17384</v>
      </c>
      <c r="R27" s="43">
        <v>18229</v>
      </c>
      <c r="S27" s="41">
        <f t="shared" si="1"/>
        <v>574799</v>
      </c>
      <c r="T27" s="47">
        <f t="shared" si="1"/>
        <v>586072</v>
      </c>
    </row>
    <row r="28" spans="1:20" ht="25.5">
      <c r="A28" s="14" t="s">
        <v>53</v>
      </c>
      <c r="B28" s="42">
        <v>4700</v>
      </c>
      <c r="C28" s="76">
        <v>1950</v>
      </c>
      <c r="D28" s="62">
        <v>1950</v>
      </c>
      <c r="E28" s="43">
        <v>2500</v>
      </c>
      <c r="F28" s="62">
        <v>3800</v>
      </c>
      <c r="G28" s="43">
        <v>1400</v>
      </c>
      <c r="H28" s="43">
        <v>1400</v>
      </c>
      <c r="I28" s="62"/>
      <c r="J28" s="43">
        <v>0</v>
      </c>
      <c r="K28" s="43"/>
      <c r="L28" s="43">
        <v>0</v>
      </c>
      <c r="M28" s="43">
        <v>800</v>
      </c>
      <c r="N28" s="62">
        <v>1300</v>
      </c>
      <c r="O28" s="43"/>
      <c r="P28" s="43"/>
      <c r="Q28" s="43"/>
      <c r="R28" s="43"/>
      <c r="S28" s="41">
        <f t="shared" si="1"/>
        <v>6650</v>
      </c>
      <c r="T28" s="47">
        <f t="shared" si="1"/>
        <v>8450</v>
      </c>
    </row>
    <row r="29" spans="1:20" ht="27" customHeight="1">
      <c r="A29" s="108" t="s">
        <v>68</v>
      </c>
      <c r="B29" s="108"/>
      <c r="C29" s="75">
        <f aca="true" t="shared" si="2" ref="C29:T29">SUM(C11:C28)</f>
        <v>3643280</v>
      </c>
      <c r="D29" s="75">
        <f t="shared" si="2"/>
        <v>3606854</v>
      </c>
      <c r="E29" s="75">
        <f t="shared" si="2"/>
        <v>3265966</v>
      </c>
      <c r="F29" s="75">
        <f t="shared" si="2"/>
        <v>3430712</v>
      </c>
      <c r="G29" s="75">
        <f t="shared" si="2"/>
        <v>3860775</v>
      </c>
      <c r="H29" s="75">
        <f t="shared" si="2"/>
        <v>4089872</v>
      </c>
      <c r="I29" s="75">
        <f t="shared" si="2"/>
        <v>1618008</v>
      </c>
      <c r="J29" s="75">
        <f t="shared" si="2"/>
        <v>1238532</v>
      </c>
      <c r="K29" s="75">
        <f t="shared" si="2"/>
        <v>569042</v>
      </c>
      <c r="L29" s="75">
        <f t="shared" si="2"/>
        <v>757512</v>
      </c>
      <c r="M29" s="75">
        <f t="shared" si="2"/>
        <v>1691990</v>
      </c>
      <c r="N29" s="75">
        <f t="shared" si="2"/>
        <v>1773540</v>
      </c>
      <c r="O29" s="75">
        <f t="shared" si="2"/>
        <v>644636</v>
      </c>
      <c r="P29" s="75">
        <f t="shared" si="2"/>
        <v>579056</v>
      </c>
      <c r="Q29" s="75">
        <f t="shared" si="2"/>
        <v>422185</v>
      </c>
      <c r="R29" s="75">
        <f t="shared" si="2"/>
        <v>456870</v>
      </c>
      <c r="S29" s="75">
        <f t="shared" si="2"/>
        <v>15715882</v>
      </c>
      <c r="T29" s="75">
        <f t="shared" si="2"/>
        <v>15932948</v>
      </c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 s="48"/>
    </row>
    <row r="63" ht="12.75">
      <c r="B63" s="48"/>
    </row>
    <row r="64" ht="12.75">
      <c r="B64" s="48"/>
    </row>
    <row r="65" ht="12.75">
      <c r="B65" s="48"/>
    </row>
    <row r="66" ht="12.75">
      <c r="B66" s="48"/>
    </row>
    <row r="67" ht="12.75">
      <c r="B67" s="48"/>
    </row>
  </sheetData>
  <mergeCells count="18">
    <mergeCell ref="A6:T6"/>
    <mergeCell ref="A7:T7"/>
    <mergeCell ref="Q9:R9"/>
    <mergeCell ref="S9:T9"/>
    <mergeCell ref="A9:A10"/>
    <mergeCell ref="O9:P9"/>
    <mergeCell ref="B9:B10"/>
    <mergeCell ref="C9:D9"/>
    <mergeCell ref="E9:F9"/>
    <mergeCell ref="G9:H9"/>
    <mergeCell ref="R1:T1"/>
    <mergeCell ref="R2:T2"/>
    <mergeCell ref="R3:T3"/>
    <mergeCell ref="R4:T4"/>
    <mergeCell ref="A29:B29"/>
    <mergeCell ref="I9:J9"/>
    <mergeCell ref="K9:L9"/>
    <mergeCell ref="M9:N9"/>
  </mergeCells>
  <printOptions horizontalCentered="1"/>
  <pageMargins left="0" right="0" top="1.1811023622047245" bottom="0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D16">
      <selection activeCell="P32" sqref="P32"/>
    </sheetView>
  </sheetViews>
  <sheetFormatPr defaultColWidth="9.00390625" defaultRowHeight="12.75"/>
  <cols>
    <col min="1" max="1" width="30.00390625" style="0" customWidth="1"/>
    <col min="2" max="2" width="5.00390625" style="78" customWidth="1"/>
    <col min="3" max="3" width="10.00390625" style="0" customWidth="1"/>
    <col min="4" max="4" width="9.00390625" style="0" customWidth="1"/>
    <col min="5" max="5" width="10.00390625" style="0" customWidth="1"/>
    <col min="6" max="6" width="10.125" style="0" customWidth="1"/>
    <col min="7" max="7" width="10.00390625" style="0" customWidth="1"/>
    <col min="8" max="8" width="9.875" style="0" customWidth="1"/>
    <col min="9" max="9" width="10.00390625" style="0" customWidth="1"/>
    <col min="10" max="10" width="10.25390625" style="0" customWidth="1"/>
    <col min="11" max="13" width="10.00390625" style="0" customWidth="1"/>
    <col min="14" max="14" width="9.625" style="0" customWidth="1"/>
    <col min="15" max="15" width="10.00390625" style="0" bestFit="1" customWidth="1"/>
    <col min="16" max="16" width="10.875" style="0" customWidth="1"/>
    <col min="17" max="17" width="10.125" style="0" bestFit="1" customWidth="1"/>
  </cols>
  <sheetData>
    <row r="1" spans="2:16" ht="12.75" customHeight="1">
      <c r="B1" s="32"/>
      <c r="N1" s="92" t="s">
        <v>127</v>
      </c>
      <c r="O1" s="92"/>
      <c r="P1" s="92"/>
    </row>
    <row r="2" spans="2:16" ht="12.75" customHeight="1">
      <c r="B2" s="32"/>
      <c r="N2" s="92" t="s">
        <v>137</v>
      </c>
      <c r="O2" s="92"/>
      <c r="P2" s="92"/>
    </row>
    <row r="3" spans="2:16" ht="12.75" customHeight="1">
      <c r="B3" s="32"/>
      <c r="N3" s="92" t="s">
        <v>8</v>
      </c>
      <c r="O3" s="92"/>
      <c r="P3" s="92"/>
    </row>
    <row r="4" spans="2:16" ht="12.75" customHeight="1">
      <c r="B4" s="32"/>
      <c r="N4" s="92" t="s">
        <v>120</v>
      </c>
      <c r="O4" s="92"/>
      <c r="P4" s="92"/>
    </row>
    <row r="6" spans="1:16" ht="15.75" customHeight="1">
      <c r="A6" s="90" t="s">
        <v>62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.75" customHeight="1">
      <c r="A7" s="91" t="s">
        <v>107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ht="12.75">
      <c r="B8" s="32"/>
    </row>
    <row r="9" spans="1:16" s="29" customFormat="1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9" customFormat="1" ht="19.5" customHeight="1">
      <c r="A10" s="88" t="s">
        <v>0</v>
      </c>
      <c r="B10" s="81" t="s">
        <v>7</v>
      </c>
      <c r="C10" s="101" t="s">
        <v>21</v>
      </c>
      <c r="D10" s="102"/>
      <c r="E10" s="101" t="s">
        <v>22</v>
      </c>
      <c r="F10" s="102"/>
      <c r="G10" s="101" t="s">
        <v>23</v>
      </c>
      <c r="H10" s="102"/>
      <c r="I10" s="101" t="s">
        <v>24</v>
      </c>
      <c r="J10" s="102"/>
      <c r="K10" s="101" t="s">
        <v>90</v>
      </c>
      <c r="L10" s="102"/>
      <c r="M10" s="101" t="s">
        <v>25</v>
      </c>
      <c r="N10" s="102"/>
      <c r="O10" s="101" t="s">
        <v>6</v>
      </c>
      <c r="P10" s="102"/>
    </row>
    <row r="11" spans="1:16" ht="45">
      <c r="A11" s="89"/>
      <c r="B11" s="82"/>
      <c r="C11" s="4" t="s">
        <v>111</v>
      </c>
      <c r="D11" s="4" t="s">
        <v>97</v>
      </c>
      <c r="E11" s="4" t="s">
        <v>111</v>
      </c>
      <c r="F11" s="4" t="s">
        <v>97</v>
      </c>
      <c r="G11" s="4" t="s">
        <v>111</v>
      </c>
      <c r="H11" s="4" t="s">
        <v>97</v>
      </c>
      <c r="I11" s="4" t="s">
        <v>111</v>
      </c>
      <c r="J11" s="4" t="s">
        <v>97</v>
      </c>
      <c r="K11" s="4" t="s">
        <v>111</v>
      </c>
      <c r="L11" s="4" t="s">
        <v>97</v>
      </c>
      <c r="M11" s="4" t="s">
        <v>111</v>
      </c>
      <c r="N11" s="4" t="s">
        <v>97</v>
      </c>
      <c r="O11" s="4" t="s">
        <v>111</v>
      </c>
      <c r="P11" s="4" t="s">
        <v>97</v>
      </c>
    </row>
    <row r="12" spans="1:16" ht="12.75" customHeight="1">
      <c r="A12" s="14" t="s">
        <v>33</v>
      </c>
      <c r="B12" s="16" t="s">
        <v>34</v>
      </c>
      <c r="C12" s="5">
        <v>4200</v>
      </c>
      <c r="D12" s="5">
        <v>2800</v>
      </c>
      <c r="E12" s="5">
        <v>4250</v>
      </c>
      <c r="F12" s="5">
        <v>3850</v>
      </c>
      <c r="G12" s="76">
        <v>1460</v>
      </c>
      <c r="H12" s="5">
        <v>3840</v>
      </c>
      <c r="I12" s="5">
        <v>12450</v>
      </c>
      <c r="J12" s="5">
        <v>12250</v>
      </c>
      <c r="K12" s="5">
        <v>500</v>
      </c>
      <c r="L12" s="5">
        <v>760</v>
      </c>
      <c r="M12" s="5"/>
      <c r="N12" s="5"/>
      <c r="O12" s="5">
        <f aca="true" t="shared" si="0" ref="O12:P26">SUM(C12+E12+G12+I12+K12+M12)</f>
        <v>22860</v>
      </c>
      <c r="P12" s="5">
        <f t="shared" si="0"/>
        <v>23500</v>
      </c>
    </row>
    <row r="13" spans="1:16" ht="25.5">
      <c r="A13" s="14" t="s">
        <v>35</v>
      </c>
      <c r="B13" s="16" t="s">
        <v>36</v>
      </c>
      <c r="C13" s="5">
        <v>1750718</v>
      </c>
      <c r="D13" s="77">
        <v>1663247</v>
      </c>
      <c r="E13" s="5">
        <v>3442955</v>
      </c>
      <c r="F13" s="5">
        <v>3127882</v>
      </c>
      <c r="G13" s="76">
        <v>1849405</v>
      </c>
      <c r="H13" s="5">
        <v>1788375</v>
      </c>
      <c r="I13" s="5">
        <v>3499466</v>
      </c>
      <c r="J13" s="5">
        <v>3501888</v>
      </c>
      <c r="K13" s="5">
        <v>1144220</v>
      </c>
      <c r="L13" s="5">
        <v>778820</v>
      </c>
      <c r="M13" s="5">
        <v>100604</v>
      </c>
      <c r="N13" s="5">
        <v>121405</v>
      </c>
      <c r="O13" s="5">
        <f t="shared" si="0"/>
        <v>11787368</v>
      </c>
      <c r="P13" s="5">
        <f t="shared" si="0"/>
        <v>10981617</v>
      </c>
    </row>
    <row r="14" spans="1:16" ht="12.75">
      <c r="A14" s="14" t="s">
        <v>37</v>
      </c>
      <c r="B14" s="16" t="s">
        <v>38</v>
      </c>
      <c r="C14" s="5">
        <v>136863</v>
      </c>
      <c r="D14" s="77">
        <v>144067</v>
      </c>
      <c r="E14" s="5">
        <v>226566</v>
      </c>
      <c r="F14" s="5">
        <v>285310</v>
      </c>
      <c r="G14" s="76">
        <v>145872</v>
      </c>
      <c r="H14" s="5">
        <v>155523</v>
      </c>
      <c r="I14" s="5">
        <v>273473</v>
      </c>
      <c r="J14" s="5">
        <v>297870</v>
      </c>
      <c r="K14" s="5">
        <v>75561</v>
      </c>
      <c r="L14" s="5">
        <v>97240</v>
      </c>
      <c r="M14" s="5">
        <v>3348</v>
      </c>
      <c r="N14" s="5">
        <v>7225</v>
      </c>
      <c r="O14" s="5">
        <f t="shared" si="0"/>
        <v>861683</v>
      </c>
      <c r="P14" s="5">
        <f t="shared" si="0"/>
        <v>987235</v>
      </c>
    </row>
    <row r="15" spans="1:16" ht="12.75">
      <c r="A15" s="14" t="s">
        <v>39</v>
      </c>
      <c r="B15" s="16" t="s">
        <v>40</v>
      </c>
      <c r="C15" s="5">
        <v>284440</v>
      </c>
      <c r="D15" s="77">
        <v>264137</v>
      </c>
      <c r="E15" s="5">
        <v>544446</v>
      </c>
      <c r="F15" s="5">
        <v>504622</v>
      </c>
      <c r="G15" s="76">
        <v>274456</v>
      </c>
      <c r="H15" s="5">
        <v>293529</v>
      </c>
      <c r="I15" s="5">
        <v>566557</v>
      </c>
      <c r="J15" s="5">
        <v>580603</v>
      </c>
      <c r="K15" s="5">
        <v>180575</v>
      </c>
      <c r="L15" s="5">
        <v>133073</v>
      </c>
      <c r="M15" s="5">
        <v>15790</v>
      </c>
      <c r="N15" s="5">
        <v>19539</v>
      </c>
      <c r="O15" s="5">
        <f t="shared" si="0"/>
        <v>1866264</v>
      </c>
      <c r="P15" s="5">
        <f t="shared" si="0"/>
        <v>1795503</v>
      </c>
    </row>
    <row r="16" spans="1:16" ht="12.75">
      <c r="A16" s="14" t="s">
        <v>41</v>
      </c>
      <c r="B16" s="16" t="s">
        <v>42</v>
      </c>
      <c r="C16" s="5">
        <v>45877</v>
      </c>
      <c r="D16" s="77">
        <v>37771</v>
      </c>
      <c r="E16" s="5">
        <v>88137</v>
      </c>
      <c r="F16" s="5">
        <v>81391</v>
      </c>
      <c r="G16" s="76">
        <v>44267</v>
      </c>
      <c r="H16" s="5">
        <v>47626</v>
      </c>
      <c r="I16" s="5">
        <v>91380</v>
      </c>
      <c r="J16" s="5">
        <v>93094</v>
      </c>
      <c r="K16" s="5">
        <v>29125</v>
      </c>
      <c r="L16" s="5">
        <v>21462</v>
      </c>
      <c r="M16" s="5">
        <v>2547</v>
      </c>
      <c r="N16" s="5">
        <v>3151</v>
      </c>
      <c r="O16" s="5">
        <f t="shared" si="0"/>
        <v>301333</v>
      </c>
      <c r="P16" s="5">
        <f t="shared" si="0"/>
        <v>284495</v>
      </c>
    </row>
    <row r="17" spans="1:16" ht="12.75">
      <c r="A17" s="14" t="s">
        <v>43</v>
      </c>
      <c r="B17" s="18">
        <v>4170</v>
      </c>
      <c r="C17" s="11">
        <v>9637</v>
      </c>
      <c r="D17" s="62">
        <v>1000</v>
      </c>
      <c r="E17" s="11">
        <v>4500</v>
      </c>
      <c r="F17" s="62">
        <v>4500</v>
      </c>
      <c r="G17" s="76">
        <v>1000</v>
      </c>
      <c r="H17" s="62">
        <v>1310</v>
      </c>
      <c r="I17" s="11">
        <v>0</v>
      </c>
      <c r="J17" s="11"/>
      <c r="K17" s="11">
        <v>0</v>
      </c>
      <c r="L17" s="11"/>
      <c r="M17" s="11"/>
      <c r="N17" s="11"/>
      <c r="O17" s="5">
        <f t="shared" si="0"/>
        <v>15137</v>
      </c>
      <c r="P17" s="5">
        <f t="shared" si="0"/>
        <v>6810</v>
      </c>
    </row>
    <row r="18" spans="1:16" ht="12.75">
      <c r="A18" s="17" t="s">
        <v>44</v>
      </c>
      <c r="B18" s="18">
        <v>4210</v>
      </c>
      <c r="C18" s="11">
        <v>16304</v>
      </c>
      <c r="D18" s="62">
        <v>36500</v>
      </c>
      <c r="E18" s="11">
        <v>63450</v>
      </c>
      <c r="F18" s="62">
        <v>50250</v>
      </c>
      <c r="G18" s="76">
        <v>61200</v>
      </c>
      <c r="H18" s="73">
        <v>74900</v>
      </c>
      <c r="I18" s="11">
        <v>87687</v>
      </c>
      <c r="J18" s="62">
        <v>43081</v>
      </c>
      <c r="K18" s="11">
        <v>8500</v>
      </c>
      <c r="L18" s="62">
        <v>3000</v>
      </c>
      <c r="M18" s="11">
        <v>1074</v>
      </c>
      <c r="N18" s="62">
        <v>1074</v>
      </c>
      <c r="O18" s="5">
        <f t="shared" si="0"/>
        <v>238215</v>
      </c>
      <c r="P18" s="5">
        <f t="shared" si="0"/>
        <v>208805</v>
      </c>
    </row>
    <row r="19" spans="1:16" ht="25.5">
      <c r="A19" s="14" t="s">
        <v>45</v>
      </c>
      <c r="B19" s="18">
        <v>4240</v>
      </c>
      <c r="C19" s="11">
        <v>10000</v>
      </c>
      <c r="D19" s="62">
        <v>5500</v>
      </c>
      <c r="E19" s="11">
        <v>57300</v>
      </c>
      <c r="F19" s="62">
        <v>71470</v>
      </c>
      <c r="G19" s="76">
        <v>50230</v>
      </c>
      <c r="H19" s="62">
        <v>59200</v>
      </c>
      <c r="I19" s="11">
        <v>19050</v>
      </c>
      <c r="J19" s="62">
        <v>2700</v>
      </c>
      <c r="K19" s="11">
        <v>0</v>
      </c>
      <c r="L19" s="62"/>
      <c r="M19" s="11">
        <v>200</v>
      </c>
      <c r="N19" s="62">
        <v>200</v>
      </c>
      <c r="O19" s="5">
        <f t="shared" si="0"/>
        <v>136780</v>
      </c>
      <c r="P19" s="5">
        <f t="shared" si="0"/>
        <v>139070</v>
      </c>
    </row>
    <row r="20" spans="1:16" ht="12.75">
      <c r="A20" s="14" t="s">
        <v>46</v>
      </c>
      <c r="B20" s="18">
        <v>4260</v>
      </c>
      <c r="C20" s="11">
        <v>157000</v>
      </c>
      <c r="D20" s="62">
        <v>146834</v>
      </c>
      <c r="E20" s="11">
        <v>145700</v>
      </c>
      <c r="F20" s="62">
        <v>149780</v>
      </c>
      <c r="G20" s="76">
        <v>91950</v>
      </c>
      <c r="H20" s="62">
        <v>94800</v>
      </c>
      <c r="I20" s="11">
        <v>163162</v>
      </c>
      <c r="J20" s="62">
        <v>163162</v>
      </c>
      <c r="K20" s="11">
        <v>81000</v>
      </c>
      <c r="L20" s="62">
        <v>43000</v>
      </c>
      <c r="M20" s="11">
        <v>1540</v>
      </c>
      <c r="N20" s="62">
        <v>1583</v>
      </c>
      <c r="O20" s="5">
        <f t="shared" si="0"/>
        <v>640352</v>
      </c>
      <c r="P20" s="5">
        <f t="shared" si="0"/>
        <v>599159</v>
      </c>
    </row>
    <row r="21" spans="1:16" ht="12.75">
      <c r="A21" s="14" t="s">
        <v>47</v>
      </c>
      <c r="B21" s="18">
        <v>4270</v>
      </c>
      <c r="C21" s="11">
        <v>3000</v>
      </c>
      <c r="D21" s="62">
        <v>0</v>
      </c>
      <c r="E21" s="11">
        <v>45800</v>
      </c>
      <c r="F21" s="62">
        <v>45800</v>
      </c>
      <c r="G21" s="76">
        <v>136400</v>
      </c>
      <c r="H21" s="62">
        <v>100200</v>
      </c>
      <c r="I21" s="11">
        <v>17050</v>
      </c>
      <c r="J21" s="62">
        <v>7050</v>
      </c>
      <c r="K21" s="11">
        <v>0</v>
      </c>
      <c r="L21" s="62">
        <v>0</v>
      </c>
      <c r="M21" s="11">
        <v>0</v>
      </c>
      <c r="N21" s="62">
        <v>0</v>
      </c>
      <c r="O21" s="5">
        <f t="shared" si="0"/>
        <v>202250</v>
      </c>
      <c r="P21" s="5">
        <f t="shared" si="0"/>
        <v>153050</v>
      </c>
    </row>
    <row r="22" spans="1:16" ht="12.75">
      <c r="A22" s="14" t="s">
        <v>48</v>
      </c>
      <c r="B22" s="18">
        <v>4280</v>
      </c>
      <c r="C22" s="11">
        <v>2100</v>
      </c>
      <c r="D22" s="62">
        <v>1250</v>
      </c>
      <c r="E22" s="11">
        <v>3200</v>
      </c>
      <c r="F22" s="62">
        <v>3423</v>
      </c>
      <c r="G22" s="76">
        <v>2910</v>
      </c>
      <c r="H22" s="62">
        <v>2950</v>
      </c>
      <c r="I22" s="11">
        <v>7600</v>
      </c>
      <c r="J22" s="62">
        <v>6378</v>
      </c>
      <c r="K22" s="11">
        <v>1619</v>
      </c>
      <c r="L22" s="62">
        <v>3000</v>
      </c>
      <c r="M22" s="11">
        <v>0</v>
      </c>
      <c r="N22" s="62">
        <v>0</v>
      </c>
      <c r="O22" s="5">
        <f t="shared" si="0"/>
        <v>17429</v>
      </c>
      <c r="P22" s="5">
        <f t="shared" si="0"/>
        <v>17001</v>
      </c>
    </row>
    <row r="23" spans="1:16" ht="12.75" customHeight="1">
      <c r="A23" s="14" t="s">
        <v>49</v>
      </c>
      <c r="B23" s="18">
        <v>4300</v>
      </c>
      <c r="C23" s="11">
        <v>15000</v>
      </c>
      <c r="D23" s="62">
        <v>18250</v>
      </c>
      <c r="E23" s="11">
        <v>82330</v>
      </c>
      <c r="F23" s="62">
        <v>83380</v>
      </c>
      <c r="G23" s="76">
        <v>52310</v>
      </c>
      <c r="H23" s="62">
        <v>79330</v>
      </c>
      <c r="I23" s="11">
        <v>38196</v>
      </c>
      <c r="J23" s="62">
        <v>36854</v>
      </c>
      <c r="K23" s="11">
        <v>11400</v>
      </c>
      <c r="L23" s="62">
        <v>3000</v>
      </c>
      <c r="M23" s="11">
        <v>200</v>
      </c>
      <c r="N23" s="62">
        <v>200</v>
      </c>
      <c r="O23" s="5">
        <f t="shared" si="0"/>
        <v>199436</v>
      </c>
      <c r="P23" s="5">
        <f t="shared" si="0"/>
        <v>221014</v>
      </c>
    </row>
    <row r="24" spans="1:16" ht="25.5">
      <c r="A24" s="14" t="s">
        <v>50</v>
      </c>
      <c r="B24" s="18">
        <v>4350</v>
      </c>
      <c r="C24" s="11">
        <v>1800</v>
      </c>
      <c r="D24" s="62">
        <v>1832</v>
      </c>
      <c r="E24" s="11">
        <v>2830</v>
      </c>
      <c r="F24" s="62">
        <v>4555</v>
      </c>
      <c r="G24" s="76">
        <v>1610</v>
      </c>
      <c r="H24" s="62">
        <v>2140</v>
      </c>
      <c r="I24" s="11">
        <v>1896</v>
      </c>
      <c r="J24" s="62">
        <v>1896</v>
      </c>
      <c r="K24" s="11">
        <v>0</v>
      </c>
      <c r="L24" s="62"/>
      <c r="M24" s="11">
        <v>0</v>
      </c>
      <c r="N24" s="62">
        <v>0</v>
      </c>
      <c r="O24" s="5">
        <f t="shared" si="0"/>
        <v>8136</v>
      </c>
      <c r="P24" s="5">
        <f t="shared" si="0"/>
        <v>10423</v>
      </c>
    </row>
    <row r="25" spans="1:16" ht="51">
      <c r="A25" s="14" t="s">
        <v>118</v>
      </c>
      <c r="B25" s="18">
        <v>4370</v>
      </c>
      <c r="C25" s="11">
        <v>3900</v>
      </c>
      <c r="D25" s="62">
        <v>3200</v>
      </c>
      <c r="E25" s="11">
        <v>5500</v>
      </c>
      <c r="F25" s="62">
        <v>5550</v>
      </c>
      <c r="G25" s="76">
        <v>2970</v>
      </c>
      <c r="H25" s="62">
        <v>3400</v>
      </c>
      <c r="I25" s="11">
        <v>4800</v>
      </c>
      <c r="J25" s="62">
        <v>4800</v>
      </c>
      <c r="K25" s="11">
        <v>0</v>
      </c>
      <c r="L25" s="11"/>
      <c r="M25" s="11">
        <v>400</v>
      </c>
      <c r="N25" s="62">
        <v>400</v>
      </c>
      <c r="O25" s="5">
        <f t="shared" si="0"/>
        <v>17570</v>
      </c>
      <c r="P25" s="5">
        <f t="shared" si="0"/>
        <v>17350</v>
      </c>
    </row>
    <row r="26" spans="1:16" ht="13.5" customHeight="1">
      <c r="A26" s="14" t="s">
        <v>55</v>
      </c>
      <c r="B26" s="18">
        <v>4390</v>
      </c>
      <c r="C26" s="11">
        <v>0</v>
      </c>
      <c r="D26" s="62"/>
      <c r="E26" s="11">
        <v>0</v>
      </c>
      <c r="F26" s="62"/>
      <c r="G26" s="76">
        <v>0</v>
      </c>
      <c r="H26" s="62"/>
      <c r="I26" s="11">
        <v>2675</v>
      </c>
      <c r="J26" s="62">
        <v>2675</v>
      </c>
      <c r="K26" s="11">
        <v>0</v>
      </c>
      <c r="L26" s="11"/>
      <c r="M26" s="11"/>
      <c r="N26" s="11"/>
      <c r="O26" s="5">
        <f t="shared" si="0"/>
        <v>2675</v>
      </c>
      <c r="P26" s="5">
        <f t="shared" si="0"/>
        <v>2675</v>
      </c>
    </row>
    <row r="27" spans="1:16" ht="15" customHeight="1">
      <c r="A27" s="14" t="s">
        <v>51</v>
      </c>
      <c r="B27" s="18">
        <v>4410</v>
      </c>
      <c r="C27" s="11">
        <v>1600</v>
      </c>
      <c r="D27" s="62">
        <v>850</v>
      </c>
      <c r="E27" s="11">
        <v>980</v>
      </c>
      <c r="F27" s="62">
        <v>980</v>
      </c>
      <c r="G27" s="76">
        <v>6200</v>
      </c>
      <c r="H27" s="62">
        <v>5100</v>
      </c>
      <c r="I27" s="11">
        <v>2250</v>
      </c>
      <c r="J27" s="62">
        <v>2250</v>
      </c>
      <c r="K27" s="11">
        <v>581</v>
      </c>
      <c r="L27" s="11"/>
      <c r="M27" s="11"/>
      <c r="N27" s="11"/>
      <c r="O27" s="5">
        <f aca="true" t="shared" si="1" ref="O27:P31">SUM(C27+E27+G27+I27+K27+M27)</f>
        <v>11611</v>
      </c>
      <c r="P27" s="5">
        <f t="shared" si="1"/>
        <v>9180</v>
      </c>
    </row>
    <row r="28" spans="1:16" ht="15.75" customHeight="1">
      <c r="A28" s="14" t="s">
        <v>54</v>
      </c>
      <c r="B28" s="18">
        <v>4430</v>
      </c>
      <c r="C28" s="11">
        <v>700</v>
      </c>
      <c r="D28" s="62">
        <v>700</v>
      </c>
      <c r="E28" s="11">
        <v>0</v>
      </c>
      <c r="F28" s="62"/>
      <c r="G28" s="76">
        <v>0</v>
      </c>
      <c r="H28" s="62"/>
      <c r="I28" s="11">
        <v>0</v>
      </c>
      <c r="J28" s="62"/>
      <c r="K28" s="11">
        <v>0</v>
      </c>
      <c r="L28" s="11"/>
      <c r="M28" s="11"/>
      <c r="N28" s="11"/>
      <c r="O28" s="5">
        <f t="shared" si="1"/>
        <v>700</v>
      </c>
      <c r="P28" s="5">
        <f t="shared" si="1"/>
        <v>700</v>
      </c>
    </row>
    <row r="29" spans="1:16" ht="28.5" customHeight="1">
      <c r="A29" s="14" t="s">
        <v>52</v>
      </c>
      <c r="B29" s="18">
        <v>4440</v>
      </c>
      <c r="C29" s="11">
        <v>103042</v>
      </c>
      <c r="D29" s="62">
        <v>106012</v>
      </c>
      <c r="E29" s="11">
        <v>175600</v>
      </c>
      <c r="F29" s="62">
        <v>186520</v>
      </c>
      <c r="G29" s="76">
        <v>96937</v>
      </c>
      <c r="H29" s="62">
        <v>105070</v>
      </c>
      <c r="I29" s="11">
        <v>193897</v>
      </c>
      <c r="J29" s="62">
        <v>204668</v>
      </c>
      <c r="K29" s="11">
        <v>57338</v>
      </c>
      <c r="L29" s="11">
        <v>49061</v>
      </c>
      <c r="M29" s="11">
        <v>7065</v>
      </c>
      <c r="N29" s="11">
        <v>7401</v>
      </c>
      <c r="O29" s="5">
        <f t="shared" si="1"/>
        <v>633879</v>
      </c>
      <c r="P29" s="5">
        <f t="shared" si="1"/>
        <v>658732</v>
      </c>
    </row>
    <row r="30" spans="1:16" ht="25.5">
      <c r="A30" s="14" t="s">
        <v>78</v>
      </c>
      <c r="B30" s="18">
        <v>4500</v>
      </c>
      <c r="C30" s="11">
        <v>0</v>
      </c>
      <c r="D30" s="62"/>
      <c r="E30" s="11">
        <v>0</v>
      </c>
      <c r="F30" s="62"/>
      <c r="G30" s="76">
        <v>0</v>
      </c>
      <c r="H30" s="62"/>
      <c r="I30" s="11">
        <v>1991</v>
      </c>
      <c r="J30" s="62">
        <v>1991</v>
      </c>
      <c r="K30">
        <v>0</v>
      </c>
      <c r="L30" s="11"/>
      <c r="N30" s="11"/>
      <c r="O30" s="5">
        <f t="shared" si="1"/>
        <v>1991</v>
      </c>
      <c r="P30" s="5">
        <f t="shared" si="1"/>
        <v>1991</v>
      </c>
    </row>
    <row r="31" spans="1:16" ht="25.5">
      <c r="A31" s="14" t="s">
        <v>53</v>
      </c>
      <c r="B31" s="18">
        <v>4700</v>
      </c>
      <c r="C31" s="11">
        <v>1000</v>
      </c>
      <c r="D31" s="62">
        <v>1000</v>
      </c>
      <c r="E31" s="11">
        <v>1980</v>
      </c>
      <c r="F31" s="62">
        <v>1750</v>
      </c>
      <c r="G31" s="76">
        <v>2600</v>
      </c>
      <c r="H31" s="62">
        <v>2600</v>
      </c>
      <c r="I31" s="11">
        <v>2550</v>
      </c>
      <c r="J31" s="62">
        <v>2550</v>
      </c>
      <c r="K31" s="11"/>
      <c r="L31" s="11"/>
      <c r="M31" s="11"/>
      <c r="N31" s="11"/>
      <c r="O31" s="5">
        <f t="shared" si="1"/>
        <v>8130</v>
      </c>
      <c r="P31" s="24">
        <f t="shared" si="1"/>
        <v>7900</v>
      </c>
    </row>
    <row r="32" spans="1:17" s="29" customFormat="1" ht="24" customHeight="1">
      <c r="A32" s="103" t="s">
        <v>68</v>
      </c>
      <c r="B32" s="104"/>
      <c r="C32" s="53">
        <f aca="true" t="shared" si="2" ref="C32:P32">SUM(C12:C31)</f>
        <v>2547181</v>
      </c>
      <c r="D32" s="27">
        <f t="shared" si="2"/>
        <v>2434950</v>
      </c>
      <c r="E32" s="53">
        <f t="shared" si="2"/>
        <v>4895524</v>
      </c>
      <c r="F32" s="27">
        <f t="shared" si="2"/>
        <v>4611013</v>
      </c>
      <c r="G32" s="53">
        <f t="shared" si="2"/>
        <v>2821777</v>
      </c>
      <c r="H32" s="27">
        <f t="shared" si="2"/>
        <v>2819893</v>
      </c>
      <c r="I32" s="53">
        <f t="shared" si="2"/>
        <v>4986130</v>
      </c>
      <c r="J32" s="27">
        <f t="shared" si="2"/>
        <v>4965760</v>
      </c>
      <c r="K32" s="27">
        <f t="shared" si="2"/>
        <v>1590419</v>
      </c>
      <c r="L32" s="27">
        <f t="shared" si="2"/>
        <v>1132416</v>
      </c>
      <c r="M32" s="27">
        <f t="shared" si="2"/>
        <v>132768</v>
      </c>
      <c r="N32" s="27">
        <f t="shared" si="2"/>
        <v>162178</v>
      </c>
      <c r="O32" s="27">
        <f t="shared" si="2"/>
        <v>16973799</v>
      </c>
      <c r="P32" s="27">
        <f t="shared" si="2"/>
        <v>16126210</v>
      </c>
      <c r="Q32" s="33"/>
    </row>
    <row r="33" spans="4:8" ht="12.75">
      <c r="D33" s="49"/>
      <c r="F33" s="49"/>
      <c r="H33" s="49"/>
    </row>
    <row r="34" spans="4:5" ht="12.75">
      <c r="D34" s="49"/>
      <c r="E34" s="49"/>
    </row>
  </sheetData>
  <mergeCells count="16">
    <mergeCell ref="A6:P6"/>
    <mergeCell ref="A7:P7"/>
    <mergeCell ref="A10:A11"/>
    <mergeCell ref="B10:B11"/>
    <mergeCell ref="K10:L10"/>
    <mergeCell ref="M10:N10"/>
    <mergeCell ref="O10:P10"/>
    <mergeCell ref="I10:J10"/>
    <mergeCell ref="N1:P1"/>
    <mergeCell ref="N2:P2"/>
    <mergeCell ref="N3:P3"/>
    <mergeCell ref="N4:P4"/>
    <mergeCell ref="A32:B32"/>
    <mergeCell ref="C10:D10"/>
    <mergeCell ref="E10:F10"/>
    <mergeCell ref="G10:H10"/>
  </mergeCells>
  <printOptions horizontalCentered="1"/>
  <pageMargins left="0.1968503937007874" right="0.1968503937007874" top="0.3937007874015748" bottom="0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0">
      <selection activeCell="F27" sqref="F27"/>
    </sheetView>
  </sheetViews>
  <sheetFormatPr defaultColWidth="9.00390625" defaultRowHeight="12.75"/>
  <cols>
    <col min="2" max="2" width="5.00390625" style="0" customWidth="1"/>
    <col min="3" max="3" width="43.25390625" style="0" customWidth="1"/>
    <col min="5" max="6" width="12.75390625" style="0" customWidth="1"/>
    <col min="7" max="7" width="9.375" style="0" customWidth="1"/>
  </cols>
  <sheetData>
    <row r="1" spans="9:11" ht="12.75" customHeight="1">
      <c r="I1" s="92" t="s">
        <v>128</v>
      </c>
      <c r="J1" s="92"/>
      <c r="K1" s="92"/>
    </row>
    <row r="2" spans="9:11" ht="12.75" customHeight="1">
      <c r="I2" s="92" t="s">
        <v>137</v>
      </c>
      <c r="J2" s="92"/>
      <c r="K2" s="92"/>
    </row>
    <row r="3" spans="9:11" ht="12.75" customHeight="1">
      <c r="I3" s="92" t="s">
        <v>8</v>
      </c>
      <c r="J3" s="92"/>
      <c r="K3" s="92"/>
    </row>
    <row r="4" spans="9:11" ht="12.75" customHeight="1">
      <c r="I4" s="92" t="s">
        <v>120</v>
      </c>
      <c r="J4" s="92"/>
      <c r="K4" s="92"/>
    </row>
    <row r="6" spans="1:13" ht="12.75" customHeight="1">
      <c r="A6" s="90" t="s">
        <v>63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3"/>
    </row>
    <row r="7" spans="1:13" ht="12.75" customHeight="1">
      <c r="A7" s="91" t="s">
        <v>106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6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6" ht="15.75">
      <c r="C10" s="88" t="s">
        <v>0</v>
      </c>
      <c r="D10" s="88" t="s">
        <v>7</v>
      </c>
      <c r="E10" s="86" t="s">
        <v>26</v>
      </c>
      <c r="F10" s="87"/>
    </row>
    <row r="11" spans="3:6" ht="33.75">
      <c r="C11" s="89"/>
      <c r="D11" s="89"/>
      <c r="E11" s="4" t="s">
        <v>96</v>
      </c>
      <c r="F11" s="4" t="s">
        <v>97</v>
      </c>
    </row>
    <row r="12" spans="3:6" ht="12.75">
      <c r="C12" s="14" t="s">
        <v>33</v>
      </c>
      <c r="D12" s="16" t="s">
        <v>34</v>
      </c>
      <c r="E12" s="5">
        <v>450</v>
      </c>
      <c r="F12" s="5">
        <v>450</v>
      </c>
    </row>
    <row r="13" spans="3:8" ht="12.75">
      <c r="C13" s="14" t="s">
        <v>35</v>
      </c>
      <c r="D13" s="16" t="s">
        <v>36</v>
      </c>
      <c r="E13" s="5">
        <v>510911</v>
      </c>
      <c r="F13" s="5">
        <v>666037</v>
      </c>
      <c r="G13" s="21"/>
      <c r="H13" s="21"/>
    </row>
    <row r="14" spans="3:6" ht="12.75">
      <c r="C14" s="14" t="s">
        <v>37</v>
      </c>
      <c r="D14" s="16" t="s">
        <v>38</v>
      </c>
      <c r="E14" s="5">
        <v>35812</v>
      </c>
      <c r="F14" s="5">
        <v>41896</v>
      </c>
    </row>
    <row r="15" spans="3:6" ht="12.75">
      <c r="C15" s="14" t="s">
        <v>39</v>
      </c>
      <c r="D15" s="16" t="s">
        <v>40</v>
      </c>
      <c r="E15" s="5">
        <v>82840</v>
      </c>
      <c r="F15" s="5">
        <v>106383</v>
      </c>
    </row>
    <row r="16" spans="3:6" ht="12.75">
      <c r="C16" s="14" t="s">
        <v>41</v>
      </c>
      <c r="D16" s="16" t="s">
        <v>42</v>
      </c>
      <c r="E16" s="5">
        <v>13441</v>
      </c>
      <c r="F16" s="5">
        <v>17261</v>
      </c>
    </row>
    <row r="17" spans="3:6" ht="12.75">
      <c r="C17" s="14" t="s">
        <v>43</v>
      </c>
      <c r="D17" s="18">
        <v>4170</v>
      </c>
      <c r="E17" s="11">
        <v>1000</v>
      </c>
      <c r="F17" s="11">
        <v>500</v>
      </c>
    </row>
    <row r="18" spans="3:6" ht="12.75">
      <c r="C18" s="17" t="s">
        <v>44</v>
      </c>
      <c r="D18" s="18">
        <v>4210</v>
      </c>
      <c r="E18" s="11">
        <v>12700</v>
      </c>
      <c r="F18" s="11">
        <v>12650</v>
      </c>
    </row>
    <row r="19" spans="3:6" ht="18.75" customHeight="1">
      <c r="C19" s="14" t="s">
        <v>45</v>
      </c>
      <c r="D19" s="18">
        <v>4240</v>
      </c>
      <c r="E19" s="11">
        <v>4000</v>
      </c>
      <c r="F19" s="11">
        <v>500</v>
      </c>
    </row>
    <row r="20" spans="3:6" ht="12.75">
      <c r="C20" s="14" t="s">
        <v>46</v>
      </c>
      <c r="D20" s="18">
        <v>4260</v>
      </c>
      <c r="E20" s="11">
        <v>18900</v>
      </c>
      <c r="F20" s="11">
        <v>19400</v>
      </c>
    </row>
    <row r="21" spans="3:6" ht="12.75">
      <c r="C21" s="14" t="s">
        <v>47</v>
      </c>
      <c r="D21" s="18">
        <v>4270</v>
      </c>
      <c r="E21" s="11">
        <v>9700</v>
      </c>
      <c r="F21" s="11">
        <v>5700</v>
      </c>
    </row>
    <row r="22" spans="3:6" ht="12.75">
      <c r="C22" s="14" t="s">
        <v>48</v>
      </c>
      <c r="D22" s="18">
        <v>4280</v>
      </c>
      <c r="E22" s="11">
        <v>500</v>
      </c>
      <c r="F22" s="11">
        <v>300</v>
      </c>
    </row>
    <row r="23" spans="3:6" ht="12.75">
      <c r="C23" s="14" t="s">
        <v>49</v>
      </c>
      <c r="D23" s="18">
        <v>4300</v>
      </c>
      <c r="E23" s="11">
        <v>5900</v>
      </c>
      <c r="F23" s="11">
        <v>6900</v>
      </c>
    </row>
    <row r="24" spans="3:6" ht="12.75">
      <c r="C24" s="14" t="s">
        <v>50</v>
      </c>
      <c r="D24" s="18">
        <v>4350</v>
      </c>
      <c r="E24" s="11">
        <v>200</v>
      </c>
      <c r="F24" s="11">
        <v>200</v>
      </c>
    </row>
    <row r="25" spans="3:6" ht="22.5">
      <c r="C25" s="52" t="s">
        <v>94</v>
      </c>
      <c r="D25" s="18">
        <v>4370</v>
      </c>
      <c r="E25" s="11">
        <v>600</v>
      </c>
      <c r="F25" s="11">
        <v>600</v>
      </c>
    </row>
    <row r="26" spans="3:6" ht="12.75">
      <c r="C26" s="14" t="s">
        <v>51</v>
      </c>
      <c r="D26" s="18">
        <v>4410</v>
      </c>
      <c r="E26" s="11">
        <v>500</v>
      </c>
      <c r="F26" s="11">
        <v>400</v>
      </c>
    </row>
    <row r="27" spans="3:6" ht="12.75">
      <c r="C27" s="14" t="s">
        <v>52</v>
      </c>
      <c r="D27" s="18">
        <v>4440</v>
      </c>
      <c r="E27" s="11">
        <v>23841</v>
      </c>
      <c r="F27" s="11">
        <v>33928</v>
      </c>
    </row>
    <row r="28" spans="3:6" ht="25.5">
      <c r="C28" s="14" t="s">
        <v>53</v>
      </c>
      <c r="D28" s="18">
        <v>4700</v>
      </c>
      <c r="E28" s="11">
        <v>600</v>
      </c>
      <c r="F28" s="11">
        <v>500</v>
      </c>
    </row>
    <row r="29" spans="3:6" ht="25.5" customHeight="1">
      <c r="C29" s="93" t="s">
        <v>68</v>
      </c>
      <c r="D29" s="94"/>
      <c r="E29" s="56">
        <f>SUM(E12:E28)</f>
        <v>721895</v>
      </c>
      <c r="F29" s="56">
        <f>SUM(F12:F28)</f>
        <v>913605</v>
      </c>
    </row>
    <row r="31" ht="12.75">
      <c r="F31" s="19"/>
    </row>
  </sheetData>
  <mergeCells count="10">
    <mergeCell ref="C29:D29"/>
    <mergeCell ref="I1:K1"/>
    <mergeCell ref="I2:K2"/>
    <mergeCell ref="I3:K3"/>
    <mergeCell ref="I4:K4"/>
    <mergeCell ref="A6:L6"/>
    <mergeCell ref="A7:L7"/>
    <mergeCell ref="C10:C11"/>
    <mergeCell ref="D10:D11"/>
    <mergeCell ref="E10:F10"/>
  </mergeCells>
  <printOptions horizontalCentered="1"/>
  <pageMargins left="0.1968503937007874" right="0.1968503937007874" top="0.5905511811023623" bottom="0.98425196850393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2011-11-08T14:07:10Z</cp:lastPrinted>
  <dcterms:created xsi:type="dcterms:W3CDTF">2007-10-05T10:22:00Z</dcterms:created>
  <dcterms:modified xsi:type="dcterms:W3CDTF">2011-11-10T11:37:16Z</dcterms:modified>
  <cp:category/>
  <cp:version/>
  <cp:contentType/>
  <cp:contentStatus/>
</cp:coreProperties>
</file>