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385" windowHeight="8880" activeTab="0"/>
  </bookViews>
  <sheets>
    <sheet name="zbiorcze zest.- oświata" sheetId="1" r:id="rId1"/>
    <sheet name="Arkusz2" sheetId="2" r:id="rId2"/>
    <sheet name="Arkusz3" sheetId="3" r:id="rId3"/>
  </sheets>
  <definedNames>
    <definedName name="_xlnm.Print_Area" localSheetId="0">'zbiorcze zest.- oświata'!$A$1:$K$79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<sst xmlns="http://schemas.openxmlformats.org/spreadsheetml/2006/main" count="77" uniqueCount="58">
  <si>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PLANOWANE WYDATKI Z BUDŻETU MIASTA NA 2012 ROK I ŹRÓDŁA  FINANSOWANIA                                                                                                                       </t>
  </si>
  <si>
    <t>w dziale  801- oświata i wychowanie oraz  w dziele 854 - edukacyjna opieka wychowawcza</t>
  </si>
  <si>
    <t>Lp.</t>
  </si>
  <si>
    <t>Rozdz.</t>
  </si>
  <si>
    <t>Opis rozdziału</t>
  </si>
  <si>
    <t>szkoły samorządowe</t>
  </si>
  <si>
    <t>szkoły prowadzone przez osoby prawne i fizyczne</t>
  </si>
  <si>
    <t>Ogółem</t>
  </si>
  <si>
    <t>Źródła finansowania</t>
  </si>
  <si>
    <t>Subwencja oświatowa</t>
  </si>
  <si>
    <t>Dochody      gminy,           powiatu</t>
  </si>
  <si>
    <t>L.ucz.</t>
  </si>
  <si>
    <t>wydatki budżetowe</t>
  </si>
  <si>
    <t>dotacja podmiotowa</t>
  </si>
  <si>
    <t>wydatki łącznie</t>
  </si>
  <si>
    <t>I.</t>
  </si>
  <si>
    <t xml:space="preserve">ZADANIA GMINY  </t>
  </si>
  <si>
    <t>a)</t>
  </si>
  <si>
    <t>DZIAŁ  801  -   OŚWIATA    I   WYCHOWANIE</t>
  </si>
  <si>
    <t>Szkoły podstawowe</t>
  </si>
  <si>
    <t>Oddziały przedszkolne w szkołach podstawowych</t>
  </si>
  <si>
    <t xml:space="preserve">Przedszkola </t>
  </si>
  <si>
    <t>Gimnazja</t>
  </si>
  <si>
    <t>Dowożenie uczniów do szkół specjalistycznych</t>
  </si>
  <si>
    <t>Ośrodki Szkolenia,dokształcania i doskonalenia kadr</t>
  </si>
  <si>
    <t>Doskonalenie i dokształcanie nauczycieli</t>
  </si>
  <si>
    <t>Stołówki szkolne i przedszkolne</t>
  </si>
  <si>
    <t>Pozostała działalność           w tym:</t>
  </si>
  <si>
    <t>a)FŚS emer. i ren. N-li</t>
  </si>
  <si>
    <t>c)f-sz zdrowotny</t>
  </si>
  <si>
    <t>Razem dział   801</t>
  </si>
  <si>
    <t>b)</t>
  </si>
  <si>
    <t>DZIAŁ  854  -    EDUKACYJNA   OPIEKA   WYCHOWAWCZA</t>
  </si>
  <si>
    <t>Świetlice szkolne</t>
  </si>
  <si>
    <t>Wczesne wspomaganie</t>
  </si>
  <si>
    <t>Doskonalenie i dokształcanie zaw. n-li</t>
  </si>
  <si>
    <t>b) .................................</t>
  </si>
  <si>
    <t>Razem dział   854</t>
  </si>
  <si>
    <t>RAZEM ZADANIA GMINY</t>
  </si>
  <si>
    <t>II.</t>
  </si>
  <si>
    <t xml:space="preserve">ZADANIA POWIATU  </t>
  </si>
  <si>
    <t>Szkoły podstawowe specjalne</t>
  </si>
  <si>
    <t>Gimnazja specjalne</t>
  </si>
  <si>
    <t>Licea ogólnokształcące</t>
  </si>
  <si>
    <t xml:space="preserve">Szkoły zawodowe </t>
  </si>
  <si>
    <t>Szkoły zawodowe specjalne</t>
  </si>
  <si>
    <t>Zespół CKPiU</t>
  </si>
  <si>
    <t>Poradnie Psychologiczo Pedag.</t>
  </si>
  <si>
    <t>Internaty i bursy szkolne</t>
  </si>
  <si>
    <t>RAZEM ZADANIA POWIATU</t>
  </si>
  <si>
    <t>RAZEM OŚWIATA</t>
  </si>
  <si>
    <t>Prezydenta Miasta Łomża</t>
  </si>
  <si>
    <t>d) elektroniczny nabór do szkół (licencja)</t>
  </si>
  <si>
    <t>Ośrodek  rewalidacyjno- wych.</t>
  </si>
  <si>
    <t>b)letni wypoczynek dzieci i młodzieży</t>
  </si>
  <si>
    <t>Załącznik Nr 2w do Tabeli Nr 2</t>
  </si>
  <si>
    <t>do Zarządzenia Nr 261/11</t>
  </si>
  <si>
    <t>z dnia 10 listopada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</si>
</sst>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9"/>
      <name val="Arial CE"/>
      <family val="2"/>
    </font>
    <font>
      <sz val="11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i/>
      <sz val="16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/>
    </xf>
    <xf numFmtId="3" fontId="12" fillId="0" borderId="6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3" fillId="0" borderId="31" xfId="0" applyNumberFormat="1" applyFont="1" applyFill="1" applyBorder="1" applyAlignment="1">
      <alignment horizontal="center"/>
    </xf>
    <xf numFmtId="3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3" fontId="16" fillId="0" borderId="34" xfId="0" applyNumberFormat="1" applyFont="1" applyFill="1" applyBorder="1" applyAlignment="1">
      <alignment horizontal="center"/>
    </xf>
    <xf numFmtId="3" fontId="16" fillId="0" borderId="18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1"/>
  <sheetViews>
    <sheetView tabSelected="1" zoomScale="75" zoomScaleNormal="75" workbookViewId="0" topLeftCell="C76">
      <selection activeCell="I92" sqref="I92"/>
    </sheetView>
  </sheetViews>
  <sheetFormatPr defaultColWidth="9.00390625" defaultRowHeight="12.75"/>
  <cols>
    <col min="1" max="1" width="4.625" style="1" customWidth="1"/>
    <col min="2" max="2" width="10.00390625" style="1" customWidth="1"/>
    <col min="3" max="3" width="23.125" style="1" customWidth="1"/>
    <col min="4" max="4" width="16.875" style="1" customWidth="1"/>
    <col min="5" max="5" width="17.75390625" style="1" customWidth="1"/>
    <col min="6" max="6" width="17.125" style="1" customWidth="1"/>
    <col min="7" max="7" width="18.25390625" style="1" customWidth="1"/>
    <col min="8" max="8" width="12.875" style="1" customWidth="1"/>
    <col min="9" max="9" width="20.75390625" style="1" customWidth="1"/>
    <col min="10" max="10" width="17.875" style="1" customWidth="1"/>
    <col min="11" max="11" width="17.25390625" style="1" customWidth="1"/>
    <col min="12" max="12" width="22.875" style="1" customWidth="1"/>
    <col min="13" max="14" width="15.625" style="1" customWidth="1"/>
    <col min="15" max="16384" width="9.125" style="1" customWidth="1"/>
  </cols>
  <sheetData>
    <row r="2" ht="12.75">
      <c r="J2" s="1" t="s">
        <v>55</v>
      </c>
    </row>
    <row r="3" spans="6:10" ht="12.75">
      <c r="F3" s="2"/>
      <c r="J3" s="1" t="s">
        <v>56</v>
      </c>
    </row>
    <row r="4" ht="12.75">
      <c r="J4" s="1" t="s">
        <v>51</v>
      </c>
    </row>
    <row r="5" ht="12.75">
      <c r="J5" s="1" t="s">
        <v>57</v>
      </c>
    </row>
    <row r="7" spans="1:11" ht="22.5" customHeight="1">
      <c r="A7" s="168" t="s">
        <v>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20.25" customHeight="1">
      <c r="A8" s="168" t="s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0:11" ht="12.75">
      <c r="J9" s="3"/>
      <c r="K9" s="3"/>
    </row>
    <row r="10" spans="1:11" ht="15.75" customHeight="1">
      <c r="A10" s="153" t="s">
        <v>2</v>
      </c>
      <c r="B10" s="153" t="s">
        <v>3</v>
      </c>
      <c r="C10" s="153" t="s">
        <v>4</v>
      </c>
      <c r="D10" s="153" t="s">
        <v>5</v>
      </c>
      <c r="E10" s="153"/>
      <c r="F10" s="169" t="s">
        <v>6</v>
      </c>
      <c r="G10" s="169"/>
      <c r="H10" s="153" t="s">
        <v>7</v>
      </c>
      <c r="I10" s="153"/>
      <c r="J10" s="153" t="s">
        <v>8</v>
      </c>
      <c r="K10" s="153"/>
    </row>
    <row r="11" spans="1:11" ht="23.25" customHeight="1">
      <c r="A11" s="153"/>
      <c r="B11" s="153"/>
      <c r="C11" s="153"/>
      <c r="D11" s="153"/>
      <c r="E11" s="153"/>
      <c r="F11" s="169"/>
      <c r="G11" s="169"/>
      <c r="H11" s="153"/>
      <c r="I11" s="153"/>
      <c r="J11" s="153" t="s">
        <v>9</v>
      </c>
      <c r="K11" s="153" t="s">
        <v>10</v>
      </c>
    </row>
    <row r="12" spans="1:11" ht="33.75" customHeight="1">
      <c r="A12" s="153"/>
      <c r="B12" s="153"/>
      <c r="C12" s="153"/>
      <c r="D12" s="4" t="s">
        <v>11</v>
      </c>
      <c r="E12" s="4" t="s">
        <v>12</v>
      </c>
      <c r="F12" s="4" t="s">
        <v>11</v>
      </c>
      <c r="G12" s="4" t="s">
        <v>13</v>
      </c>
      <c r="H12" s="4" t="s">
        <v>11</v>
      </c>
      <c r="I12" s="4" t="s">
        <v>14</v>
      </c>
      <c r="J12" s="153"/>
      <c r="K12" s="153"/>
    </row>
    <row r="13" spans="1:11" s="6" customFormat="1" ht="1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</row>
    <row r="14" spans="1:11" ht="12.75">
      <c r="A14" s="7"/>
      <c r="B14" s="3"/>
      <c r="C14" s="3"/>
      <c r="D14" s="3"/>
      <c r="E14" s="3"/>
      <c r="F14" s="3"/>
      <c r="G14" s="3"/>
      <c r="H14" s="3"/>
      <c r="I14" s="3"/>
      <c r="J14" s="3"/>
      <c r="K14" s="8"/>
    </row>
    <row r="15" spans="1:11" ht="20.25">
      <c r="A15" s="9" t="s">
        <v>15</v>
      </c>
      <c r="B15" s="10" t="s">
        <v>16</v>
      </c>
      <c r="C15" s="10"/>
      <c r="D15" s="10"/>
      <c r="E15" s="11"/>
      <c r="F15" s="3"/>
      <c r="G15" s="3"/>
      <c r="H15" s="3"/>
      <c r="I15" s="3"/>
      <c r="J15" s="12"/>
      <c r="K15" s="13"/>
    </row>
    <row r="16" spans="1:11" ht="6" customHeight="1">
      <c r="A16" s="7"/>
      <c r="B16" s="3"/>
      <c r="C16" s="3"/>
      <c r="D16" s="3"/>
      <c r="E16" s="3"/>
      <c r="F16" s="3"/>
      <c r="G16" s="3"/>
      <c r="H16" s="3"/>
      <c r="I16" s="3"/>
      <c r="J16" s="14"/>
      <c r="K16" s="8"/>
    </row>
    <row r="17" spans="1:11" ht="15.75">
      <c r="A17" s="15" t="s">
        <v>17</v>
      </c>
      <c r="B17" s="16" t="s">
        <v>18</v>
      </c>
      <c r="C17" s="3"/>
      <c r="D17" s="3"/>
      <c r="E17" s="3"/>
      <c r="F17" s="3"/>
      <c r="G17" s="3"/>
      <c r="H17" s="3"/>
      <c r="I17" s="14"/>
      <c r="J17" s="17">
        <v>33248012</v>
      </c>
      <c r="K17" s="13"/>
    </row>
    <row r="18" spans="1:11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8"/>
    </row>
    <row r="19" spans="1:14" ht="27" customHeight="1">
      <c r="A19" s="18">
        <v>1</v>
      </c>
      <c r="B19" s="19">
        <v>80101</v>
      </c>
      <c r="C19" s="20" t="s">
        <v>19</v>
      </c>
      <c r="D19" s="21">
        <v>3474</v>
      </c>
      <c r="E19" s="22">
        <v>21228698</v>
      </c>
      <c r="F19" s="23"/>
      <c r="G19" s="24"/>
      <c r="H19" s="25">
        <f aca="true" t="shared" si="0" ref="H19:I28">D19+F19</f>
        <v>3474</v>
      </c>
      <c r="I19" s="22">
        <f t="shared" si="0"/>
        <v>21228698</v>
      </c>
      <c r="J19" s="22">
        <v>19901030</v>
      </c>
      <c r="K19" s="22">
        <f>I19-J19</f>
        <v>1327668</v>
      </c>
      <c r="L19" s="2"/>
      <c r="M19" s="2"/>
      <c r="N19" s="2"/>
    </row>
    <row r="20" spans="1:14" ht="32.25" customHeight="1">
      <c r="A20" s="18">
        <v>2</v>
      </c>
      <c r="B20" s="19">
        <v>80103</v>
      </c>
      <c r="C20" s="26" t="s">
        <v>20</v>
      </c>
      <c r="D20" s="21">
        <v>295</v>
      </c>
      <c r="E20" s="22">
        <v>816960</v>
      </c>
      <c r="F20" s="23"/>
      <c r="G20" s="24"/>
      <c r="H20" s="25">
        <f t="shared" si="0"/>
        <v>295</v>
      </c>
      <c r="I20" s="22">
        <f t="shared" si="0"/>
        <v>816960</v>
      </c>
      <c r="J20" s="22"/>
      <c r="K20" s="22">
        <v>816960</v>
      </c>
      <c r="L20" s="2"/>
      <c r="M20" s="2"/>
      <c r="N20" s="2"/>
    </row>
    <row r="21" spans="1:14" ht="29.25" customHeight="1">
      <c r="A21" s="18">
        <v>3</v>
      </c>
      <c r="B21" s="19">
        <v>80104</v>
      </c>
      <c r="C21" s="20" t="s">
        <v>21</v>
      </c>
      <c r="D21" s="21">
        <v>1374</v>
      </c>
      <c r="E21" s="22">
        <v>12918333</v>
      </c>
      <c r="F21" s="27">
        <v>586</v>
      </c>
      <c r="G21" s="22">
        <v>3594672</v>
      </c>
      <c r="H21" s="25">
        <f t="shared" si="0"/>
        <v>1960</v>
      </c>
      <c r="I21" s="22">
        <f t="shared" si="0"/>
        <v>16513005</v>
      </c>
      <c r="J21" s="22"/>
      <c r="K21" s="22">
        <v>16513005</v>
      </c>
      <c r="L21" s="2"/>
      <c r="M21" s="2"/>
      <c r="N21" s="2"/>
    </row>
    <row r="22" spans="1:14" ht="31.5" customHeight="1">
      <c r="A22" s="29">
        <v>4</v>
      </c>
      <c r="B22" s="30">
        <v>80110</v>
      </c>
      <c r="C22" s="20" t="s">
        <v>22</v>
      </c>
      <c r="D22" s="21">
        <v>1776</v>
      </c>
      <c r="E22" s="22">
        <v>12924953</v>
      </c>
      <c r="F22" s="27">
        <v>271</v>
      </c>
      <c r="G22" s="22">
        <v>1707392</v>
      </c>
      <c r="H22" s="25">
        <f>D22+F22</f>
        <v>2047</v>
      </c>
      <c r="I22" s="22">
        <f t="shared" si="0"/>
        <v>14632345</v>
      </c>
      <c r="J22" s="22">
        <v>10279892</v>
      </c>
      <c r="K22" s="22">
        <f>I22-J22</f>
        <v>4352453</v>
      </c>
      <c r="L22" s="2"/>
      <c r="M22" s="2"/>
      <c r="N22" s="2"/>
    </row>
    <row r="23" spans="1:14" ht="30.75" customHeight="1">
      <c r="A23" s="31">
        <v>5</v>
      </c>
      <c r="B23" s="32">
        <v>80113</v>
      </c>
      <c r="C23" s="33" t="s">
        <v>23</v>
      </c>
      <c r="D23" s="34"/>
      <c r="E23" s="35">
        <v>18400</v>
      </c>
      <c r="F23" s="36"/>
      <c r="G23" s="22"/>
      <c r="H23" s="25"/>
      <c r="I23" s="22">
        <f t="shared" si="0"/>
        <v>18400</v>
      </c>
      <c r="J23" s="22"/>
      <c r="K23" s="22">
        <v>18400</v>
      </c>
      <c r="L23" s="2"/>
      <c r="M23" s="2"/>
      <c r="N23" s="2"/>
    </row>
    <row r="24" spans="1:14" ht="32.25" customHeight="1">
      <c r="A24" s="31">
        <v>6</v>
      </c>
      <c r="B24" s="39">
        <v>80146</v>
      </c>
      <c r="C24" s="37" t="s">
        <v>25</v>
      </c>
      <c r="D24" s="40"/>
      <c r="E24" s="41">
        <v>197297</v>
      </c>
      <c r="F24" s="42"/>
      <c r="G24" s="24"/>
      <c r="H24" s="28"/>
      <c r="I24" s="22">
        <f t="shared" si="0"/>
        <v>197297</v>
      </c>
      <c r="J24" s="22">
        <v>197297</v>
      </c>
      <c r="K24" s="22"/>
      <c r="L24" s="2"/>
      <c r="M24" s="2"/>
      <c r="N24" s="2"/>
    </row>
    <row r="25" spans="1:11" ht="33.75" customHeight="1">
      <c r="A25" s="38">
        <v>7</v>
      </c>
      <c r="B25" s="43">
        <v>80148</v>
      </c>
      <c r="C25" s="33" t="s">
        <v>26</v>
      </c>
      <c r="D25" s="44"/>
      <c r="E25" s="41">
        <v>2061103</v>
      </c>
      <c r="F25" s="45"/>
      <c r="G25" s="22"/>
      <c r="H25" s="25"/>
      <c r="I25" s="22">
        <f t="shared" si="0"/>
        <v>2061103</v>
      </c>
      <c r="J25" s="22">
        <v>1158206</v>
      </c>
      <c r="K25" s="46">
        <v>902897</v>
      </c>
    </row>
    <row r="26" spans="1:11" ht="28.5" customHeight="1">
      <c r="A26" s="47"/>
      <c r="B26" s="43"/>
      <c r="C26" s="48" t="s">
        <v>27</v>
      </c>
      <c r="D26" s="49"/>
      <c r="E26" s="50">
        <f>E27+E28+E29</f>
        <v>627439</v>
      </c>
      <c r="F26" s="51"/>
      <c r="G26" s="52"/>
      <c r="H26" s="52"/>
      <c r="I26" s="53">
        <f t="shared" si="0"/>
        <v>627439</v>
      </c>
      <c r="J26" s="53">
        <f>SUM(J27:J29)</f>
        <v>552439</v>
      </c>
      <c r="K26" s="53">
        <f>SUM(K27:K29)</f>
        <v>75000</v>
      </c>
    </row>
    <row r="27" spans="1:12" ht="30.75" customHeight="1">
      <c r="A27" s="47">
        <v>8</v>
      </c>
      <c r="B27" s="39">
        <v>80195</v>
      </c>
      <c r="C27" s="54" t="s">
        <v>28</v>
      </c>
      <c r="D27" s="49"/>
      <c r="E27" s="41">
        <v>512979</v>
      </c>
      <c r="F27" s="42"/>
      <c r="G27" s="24"/>
      <c r="H27" s="28"/>
      <c r="I27" s="22">
        <f t="shared" si="0"/>
        <v>512979</v>
      </c>
      <c r="J27" s="22">
        <v>512979</v>
      </c>
      <c r="K27" s="53"/>
      <c r="L27" s="2"/>
    </row>
    <row r="28" spans="1:12" ht="30" customHeight="1">
      <c r="A28" s="47"/>
      <c r="B28" s="39"/>
      <c r="C28" s="54" t="s">
        <v>54</v>
      </c>
      <c r="D28" s="55"/>
      <c r="E28" s="56">
        <v>75000</v>
      </c>
      <c r="F28" s="57"/>
      <c r="G28" s="58"/>
      <c r="H28" s="28"/>
      <c r="I28" s="22">
        <f t="shared" si="0"/>
        <v>75000</v>
      </c>
      <c r="J28" s="22"/>
      <c r="K28" s="59">
        <v>75000</v>
      </c>
      <c r="L28" s="2"/>
    </row>
    <row r="29" spans="1:11" ht="24" customHeight="1" thickBot="1">
      <c r="A29" s="47"/>
      <c r="B29" s="60"/>
      <c r="C29" s="61" t="s">
        <v>29</v>
      </c>
      <c r="D29" s="55"/>
      <c r="E29" s="62">
        <v>39460</v>
      </c>
      <c r="F29" s="57"/>
      <c r="G29" s="58"/>
      <c r="H29" s="28"/>
      <c r="I29" s="22">
        <f>E29</f>
        <v>39460</v>
      </c>
      <c r="J29" s="22">
        <v>39460</v>
      </c>
      <c r="K29" s="63"/>
    </row>
    <row r="30" spans="1:11" ht="27.75" customHeight="1" thickBot="1">
      <c r="A30" s="64"/>
      <c r="B30" s="154" t="s">
        <v>30</v>
      </c>
      <c r="C30" s="155"/>
      <c r="D30" s="65">
        <f>D19+D20+D21+D22+D23+D24+D25+D26</f>
        <v>6919</v>
      </c>
      <c r="E30" s="66">
        <f>E19+E20+E21+E22+E23+E24+E25+E26</f>
        <v>50793183</v>
      </c>
      <c r="F30" s="65">
        <f aca="true" t="shared" si="1" ref="F30:K30">SUM(F19:F26)</f>
        <v>857</v>
      </c>
      <c r="G30" s="66">
        <f t="shared" si="1"/>
        <v>5302064</v>
      </c>
      <c r="H30" s="65">
        <f t="shared" si="1"/>
        <v>7776</v>
      </c>
      <c r="I30" s="66">
        <f t="shared" si="1"/>
        <v>56095247</v>
      </c>
      <c r="J30" s="66">
        <f t="shared" si="1"/>
        <v>32088864</v>
      </c>
      <c r="K30" s="66">
        <f t="shared" si="1"/>
        <v>24006383</v>
      </c>
    </row>
    <row r="31" spans="1:11" ht="18" customHeight="1">
      <c r="A31" s="7"/>
      <c r="B31" s="3"/>
      <c r="C31" s="3"/>
      <c r="D31" s="3"/>
      <c r="E31" s="3"/>
      <c r="F31" s="3"/>
      <c r="G31" s="3"/>
      <c r="H31" s="3"/>
      <c r="I31" s="3"/>
      <c r="J31" s="3"/>
      <c r="K31" s="8"/>
    </row>
    <row r="32" spans="1:12" ht="21.75" customHeight="1">
      <c r="A32" s="15" t="s">
        <v>31</v>
      </c>
      <c r="B32" s="16" t="s">
        <v>32</v>
      </c>
      <c r="C32" s="3"/>
      <c r="D32" s="3"/>
      <c r="E32" s="3"/>
      <c r="F32" s="3"/>
      <c r="G32" s="14"/>
      <c r="H32" s="3"/>
      <c r="I32" s="3"/>
      <c r="J32" s="14"/>
      <c r="K32" s="8"/>
      <c r="L32" s="2"/>
    </row>
    <row r="33" spans="1:11" ht="13.5" thickBot="1">
      <c r="A33" s="7"/>
      <c r="B33" s="3"/>
      <c r="C33" s="3"/>
      <c r="D33" s="3"/>
      <c r="E33" s="3"/>
      <c r="F33" s="3"/>
      <c r="G33" s="3"/>
      <c r="H33" s="3"/>
      <c r="I33" s="3"/>
      <c r="J33" s="3"/>
      <c r="K33" s="8"/>
    </row>
    <row r="34" spans="1:11" ht="21" customHeight="1">
      <c r="A34" s="67">
        <v>1</v>
      </c>
      <c r="B34" s="68">
        <v>85401</v>
      </c>
      <c r="C34" s="69" t="s">
        <v>33</v>
      </c>
      <c r="D34" s="70"/>
      <c r="E34" s="71">
        <v>1119240</v>
      </c>
      <c r="F34" s="72"/>
      <c r="G34" s="71"/>
      <c r="H34" s="72"/>
      <c r="I34" s="71">
        <f>E34+G34</f>
        <v>1119240</v>
      </c>
      <c r="J34" s="71">
        <v>1119240</v>
      </c>
      <c r="K34" s="73"/>
    </row>
    <row r="35" spans="1:11" ht="24.75" customHeight="1">
      <c r="A35" s="31">
        <v>2</v>
      </c>
      <c r="B35" s="31">
        <v>85404</v>
      </c>
      <c r="C35" s="74" t="s">
        <v>34</v>
      </c>
      <c r="D35" s="75">
        <v>15</v>
      </c>
      <c r="E35" s="35">
        <v>39908</v>
      </c>
      <c r="F35" s="76"/>
      <c r="G35" s="77"/>
      <c r="H35" s="78">
        <f>D35+F35</f>
        <v>15</v>
      </c>
      <c r="I35" s="35">
        <f>E35</f>
        <v>39908</v>
      </c>
      <c r="J35" s="35">
        <v>39908</v>
      </c>
      <c r="K35" s="79"/>
    </row>
    <row r="36" spans="1:11" ht="30.75" customHeight="1">
      <c r="A36" s="31">
        <v>3</v>
      </c>
      <c r="B36" s="31">
        <v>85446</v>
      </c>
      <c r="C36" s="33" t="s">
        <v>35</v>
      </c>
      <c r="D36" s="80"/>
      <c r="E36" s="41"/>
      <c r="F36" s="81"/>
      <c r="G36" s="82"/>
      <c r="H36" s="81"/>
      <c r="I36" s="82"/>
      <c r="J36" s="82"/>
      <c r="K36" s="46"/>
    </row>
    <row r="37" spans="1:11" ht="27" customHeight="1">
      <c r="A37" s="47"/>
      <c r="B37" s="83"/>
      <c r="C37" s="33" t="s">
        <v>27</v>
      </c>
      <c r="D37" s="49"/>
      <c r="E37" s="84"/>
      <c r="F37" s="44"/>
      <c r="G37" s="44"/>
      <c r="H37" s="44"/>
      <c r="I37" s="82"/>
      <c r="J37" s="44"/>
      <c r="K37" s="85"/>
    </row>
    <row r="38" spans="1:11" ht="35.25" customHeight="1">
      <c r="A38" s="47">
        <v>4</v>
      </c>
      <c r="B38" s="83">
        <v>85495</v>
      </c>
      <c r="C38" s="54" t="s">
        <v>28</v>
      </c>
      <c r="D38" s="55"/>
      <c r="E38" s="82"/>
      <c r="F38" s="86"/>
      <c r="G38" s="87"/>
      <c r="H38" s="86"/>
      <c r="I38" s="82"/>
      <c r="J38" s="87"/>
      <c r="K38" s="88"/>
    </row>
    <row r="39" spans="1:11" ht="27" customHeight="1" thickBot="1">
      <c r="A39" s="47"/>
      <c r="B39" s="83"/>
      <c r="C39" s="89" t="s">
        <v>36</v>
      </c>
      <c r="D39" s="90"/>
      <c r="E39" s="91"/>
      <c r="F39" s="92"/>
      <c r="G39" s="91"/>
      <c r="H39" s="92"/>
      <c r="I39" s="93"/>
      <c r="J39" s="91"/>
      <c r="K39" s="94"/>
    </row>
    <row r="40" spans="1:11" ht="27" customHeight="1" thickBot="1">
      <c r="A40" s="95"/>
      <c r="B40" s="96" t="s">
        <v>37</v>
      </c>
      <c r="C40" s="96"/>
      <c r="D40" s="97">
        <f>D34+D36+D37</f>
        <v>0</v>
      </c>
      <c r="E40" s="97">
        <f aca="true" t="shared" si="2" ref="E40:K40">E34+E35+E36+E37</f>
        <v>1159148</v>
      </c>
      <c r="F40" s="97">
        <f>F34+F36+F37</f>
        <v>0</v>
      </c>
      <c r="G40" s="97">
        <f t="shared" si="2"/>
        <v>0</v>
      </c>
      <c r="H40" s="97">
        <f>H34+H36+H37</f>
        <v>0</v>
      </c>
      <c r="I40" s="97">
        <f t="shared" si="2"/>
        <v>1159148</v>
      </c>
      <c r="J40" s="97">
        <f t="shared" si="2"/>
        <v>1159148</v>
      </c>
      <c r="K40" s="98">
        <f t="shared" si="2"/>
        <v>0</v>
      </c>
    </row>
    <row r="41" spans="1:11" ht="27" customHeight="1" thickBot="1">
      <c r="A41" s="156" t="s">
        <v>38</v>
      </c>
      <c r="B41" s="157"/>
      <c r="C41" s="158"/>
      <c r="D41" s="100">
        <f aca="true" t="shared" si="3" ref="D41:I41">D30+D40</f>
        <v>6919</v>
      </c>
      <c r="E41" s="100">
        <f t="shared" si="3"/>
        <v>51952331</v>
      </c>
      <c r="F41" s="100">
        <f t="shared" si="3"/>
        <v>857</v>
      </c>
      <c r="G41" s="100">
        <f t="shared" si="3"/>
        <v>5302064</v>
      </c>
      <c r="H41" s="100">
        <f t="shared" si="3"/>
        <v>7776</v>
      </c>
      <c r="I41" s="100">
        <f t="shared" si="3"/>
        <v>57254395</v>
      </c>
      <c r="J41" s="100">
        <f>J30+J40</f>
        <v>33248012</v>
      </c>
      <c r="K41" s="101">
        <f>K30+K40</f>
        <v>24006383</v>
      </c>
    </row>
    <row r="42" spans="1:11" s="99" customFormat="1" ht="24" customHeight="1">
      <c r="A42" s="7"/>
      <c r="B42" s="3"/>
      <c r="C42" s="3"/>
      <c r="D42" s="3"/>
      <c r="E42" s="3"/>
      <c r="F42" s="3"/>
      <c r="G42" s="3"/>
      <c r="H42" s="3"/>
      <c r="I42" s="3"/>
      <c r="J42" s="14"/>
      <c r="K42" s="8"/>
    </row>
    <row r="43" spans="1:14" ht="18" customHeight="1">
      <c r="A43" s="7"/>
      <c r="B43" s="3"/>
      <c r="C43" s="3"/>
      <c r="D43" s="3"/>
      <c r="E43" s="3"/>
      <c r="F43" s="3"/>
      <c r="G43" s="3"/>
      <c r="H43" s="3"/>
      <c r="I43" s="3"/>
      <c r="J43" s="3"/>
      <c r="K43" s="13"/>
      <c r="L43" s="2"/>
      <c r="M43" s="2"/>
      <c r="N43" s="2"/>
    </row>
    <row r="44" spans="1:11" ht="16.5" customHeight="1">
      <c r="A44" s="9" t="s">
        <v>39</v>
      </c>
      <c r="B44" s="10" t="s">
        <v>40</v>
      </c>
      <c r="C44" s="10"/>
      <c r="D44" s="10"/>
      <c r="E44" s="10"/>
      <c r="F44" s="10"/>
      <c r="G44" s="10"/>
      <c r="H44" s="10"/>
      <c r="I44" s="12"/>
      <c r="J44" s="12"/>
      <c r="K44" s="8"/>
    </row>
    <row r="45" spans="1:11" ht="12.75">
      <c r="A45" s="7"/>
      <c r="B45" s="3"/>
      <c r="C45" s="3"/>
      <c r="D45" s="3"/>
      <c r="E45" s="3"/>
      <c r="F45" s="3"/>
      <c r="G45" s="3"/>
      <c r="H45" s="3"/>
      <c r="I45" s="3"/>
      <c r="J45" s="3"/>
      <c r="K45" s="8"/>
    </row>
    <row r="46" spans="1:11" s="102" customFormat="1" ht="18">
      <c r="A46" s="15" t="s">
        <v>17</v>
      </c>
      <c r="B46" s="16" t="s">
        <v>18</v>
      </c>
      <c r="C46" s="3"/>
      <c r="D46" s="3"/>
      <c r="E46" s="14"/>
      <c r="F46" s="14"/>
      <c r="G46" s="3"/>
      <c r="H46" s="3"/>
      <c r="I46" s="3"/>
      <c r="J46" s="17">
        <v>55937744</v>
      </c>
      <c r="K46" s="8"/>
    </row>
    <row r="47" spans="1:11" ht="12.75">
      <c r="A47" s="7"/>
      <c r="B47" s="3"/>
      <c r="C47" s="3"/>
      <c r="D47" s="3"/>
      <c r="E47" s="3"/>
      <c r="F47" s="3"/>
      <c r="G47" s="3"/>
      <c r="H47" s="3"/>
      <c r="I47" s="3"/>
      <c r="J47" s="3"/>
      <c r="K47" s="8"/>
    </row>
    <row r="48" spans="1:11" ht="28.5">
      <c r="A48" s="31">
        <v>1</v>
      </c>
      <c r="B48" s="31">
        <v>80102</v>
      </c>
      <c r="C48" s="103" t="s">
        <v>41</v>
      </c>
      <c r="D48" s="104">
        <v>53</v>
      </c>
      <c r="E48" s="22">
        <v>1224081</v>
      </c>
      <c r="F48" s="25"/>
      <c r="G48" s="22"/>
      <c r="H48" s="25">
        <f>D48+F48</f>
        <v>53</v>
      </c>
      <c r="I48" s="22">
        <f>E48+G48</f>
        <v>1224081</v>
      </c>
      <c r="J48" s="22">
        <v>1224081</v>
      </c>
      <c r="K48" s="24"/>
    </row>
    <row r="49" spans="1:11" ht="27" customHeight="1">
      <c r="A49" s="31">
        <v>2</v>
      </c>
      <c r="B49" s="31">
        <v>80111</v>
      </c>
      <c r="C49" s="103" t="s">
        <v>42</v>
      </c>
      <c r="D49" s="105">
        <v>35</v>
      </c>
      <c r="E49" s="22">
        <v>757347</v>
      </c>
      <c r="F49" s="25"/>
      <c r="G49" s="22"/>
      <c r="H49" s="25">
        <f aca="true" t="shared" si="4" ref="H49:I55">D49+F49</f>
        <v>35</v>
      </c>
      <c r="I49" s="22">
        <f t="shared" si="4"/>
        <v>757347</v>
      </c>
      <c r="J49" s="22">
        <v>757347</v>
      </c>
      <c r="K49" s="24"/>
    </row>
    <row r="50" spans="1:11" ht="15">
      <c r="A50" s="31">
        <v>3</v>
      </c>
      <c r="B50" s="31">
        <v>80120</v>
      </c>
      <c r="C50" s="103" t="s">
        <v>43</v>
      </c>
      <c r="D50" s="104">
        <v>2737</v>
      </c>
      <c r="E50" s="22">
        <v>15932948</v>
      </c>
      <c r="F50" s="25">
        <v>662</v>
      </c>
      <c r="G50" s="22">
        <v>2027175</v>
      </c>
      <c r="H50" s="25">
        <f t="shared" si="4"/>
        <v>3399</v>
      </c>
      <c r="I50" s="22">
        <f t="shared" si="4"/>
        <v>17960123</v>
      </c>
      <c r="J50" s="22">
        <v>17960123</v>
      </c>
      <c r="K50" s="24"/>
    </row>
    <row r="51" spans="1:11" ht="34.5" customHeight="1">
      <c r="A51" s="31">
        <v>4</v>
      </c>
      <c r="B51" s="31">
        <v>80130</v>
      </c>
      <c r="C51" s="103" t="s">
        <v>44</v>
      </c>
      <c r="D51" s="104">
        <v>2403</v>
      </c>
      <c r="E51" s="22">
        <v>16126210</v>
      </c>
      <c r="F51" s="25">
        <v>1796</v>
      </c>
      <c r="G51" s="22">
        <v>8024227</v>
      </c>
      <c r="H51" s="25">
        <f t="shared" si="4"/>
        <v>4199</v>
      </c>
      <c r="I51" s="22">
        <f t="shared" si="4"/>
        <v>24150437</v>
      </c>
      <c r="J51" s="22">
        <v>24150437</v>
      </c>
      <c r="K51" s="24"/>
    </row>
    <row r="52" spans="1:11" ht="33.75" customHeight="1">
      <c r="A52" s="31">
        <v>5</v>
      </c>
      <c r="B52" s="31">
        <v>80134</v>
      </c>
      <c r="C52" s="103" t="s">
        <v>45</v>
      </c>
      <c r="D52" s="104">
        <v>52</v>
      </c>
      <c r="E52" s="22">
        <v>913605</v>
      </c>
      <c r="F52" s="25"/>
      <c r="G52" s="22"/>
      <c r="H52" s="25">
        <f t="shared" si="4"/>
        <v>52</v>
      </c>
      <c r="I52" s="22">
        <f t="shared" si="4"/>
        <v>913605</v>
      </c>
      <c r="J52" s="22">
        <v>913605</v>
      </c>
      <c r="K52" s="24"/>
    </row>
    <row r="53" spans="1:11" ht="30.75" customHeight="1">
      <c r="A53" s="31">
        <v>6</v>
      </c>
      <c r="B53" s="32">
        <v>80140</v>
      </c>
      <c r="C53" s="106" t="s">
        <v>46</v>
      </c>
      <c r="D53" s="107"/>
      <c r="E53" s="22">
        <v>1644974</v>
      </c>
      <c r="F53" s="25"/>
      <c r="G53" s="22"/>
      <c r="H53" s="25">
        <f t="shared" si="4"/>
        <v>0</v>
      </c>
      <c r="I53" s="22">
        <f t="shared" si="4"/>
        <v>1644974</v>
      </c>
      <c r="J53" s="22">
        <v>1644974</v>
      </c>
      <c r="K53" s="108"/>
    </row>
    <row r="54" spans="1:11" ht="41.25" customHeight="1">
      <c r="A54" s="31">
        <v>7</v>
      </c>
      <c r="B54" s="32">
        <v>80142</v>
      </c>
      <c r="C54" s="37" t="s">
        <v>24</v>
      </c>
      <c r="D54" s="34"/>
      <c r="E54" s="35">
        <v>597128</v>
      </c>
      <c r="F54" s="36"/>
      <c r="G54" s="22"/>
      <c r="H54" s="25"/>
      <c r="I54" s="22">
        <f t="shared" si="4"/>
        <v>597128</v>
      </c>
      <c r="J54" s="22">
        <v>597128</v>
      </c>
      <c r="K54" s="22"/>
    </row>
    <row r="55" spans="1:11" ht="34.5" customHeight="1">
      <c r="A55" s="31">
        <v>8</v>
      </c>
      <c r="B55" s="32">
        <v>80146</v>
      </c>
      <c r="C55" s="103" t="s">
        <v>35</v>
      </c>
      <c r="D55" s="109"/>
      <c r="E55" s="22">
        <v>150119</v>
      </c>
      <c r="F55" s="25"/>
      <c r="G55" s="22"/>
      <c r="H55" s="25">
        <f t="shared" si="4"/>
        <v>0</v>
      </c>
      <c r="I55" s="22">
        <f t="shared" si="4"/>
        <v>150119</v>
      </c>
      <c r="J55" s="22">
        <v>150119</v>
      </c>
      <c r="K55" s="110"/>
    </row>
    <row r="56" spans="1:11" ht="32.25" customHeight="1">
      <c r="A56" s="31"/>
      <c r="B56" s="159">
        <v>80195</v>
      </c>
      <c r="C56" s="146" t="s">
        <v>27</v>
      </c>
      <c r="D56" s="111"/>
      <c r="E56" s="112">
        <f aca="true" t="shared" si="5" ref="E56:K56">SUM(E57:E60)</f>
        <v>463080</v>
      </c>
      <c r="F56" s="112">
        <f t="shared" si="5"/>
        <v>0</v>
      </c>
      <c r="G56" s="112">
        <f t="shared" si="5"/>
        <v>0</v>
      </c>
      <c r="H56" s="112">
        <f t="shared" si="5"/>
        <v>0</v>
      </c>
      <c r="I56" s="112">
        <f t="shared" si="5"/>
        <v>463080</v>
      </c>
      <c r="J56" s="112">
        <f t="shared" si="5"/>
        <v>388080</v>
      </c>
      <c r="K56" s="112">
        <f t="shared" si="5"/>
        <v>75000</v>
      </c>
    </row>
    <row r="57" spans="1:11" ht="27" customHeight="1">
      <c r="A57" s="31">
        <v>9</v>
      </c>
      <c r="B57" s="160"/>
      <c r="C57" s="54" t="s">
        <v>28</v>
      </c>
      <c r="D57" s="114"/>
      <c r="E57" s="115">
        <v>313556</v>
      </c>
      <c r="F57" s="136"/>
      <c r="G57" s="116"/>
      <c r="H57" s="25"/>
      <c r="I57" s="22">
        <f>E57+G57</f>
        <v>313556</v>
      </c>
      <c r="J57" s="22">
        <v>313556</v>
      </c>
      <c r="K57" s="58"/>
    </row>
    <row r="58" spans="1:11" ht="27" customHeight="1">
      <c r="A58" s="31"/>
      <c r="B58" s="160"/>
      <c r="C58" s="147" t="s">
        <v>54</v>
      </c>
      <c r="D58" s="114"/>
      <c r="E58" s="117">
        <v>75000</v>
      </c>
      <c r="F58" s="136"/>
      <c r="G58" s="117"/>
      <c r="H58" s="136"/>
      <c r="I58" s="117">
        <f>E58+G58</f>
        <v>75000</v>
      </c>
      <c r="J58" s="117"/>
      <c r="K58" s="117">
        <v>75000</v>
      </c>
    </row>
    <row r="59" spans="1:11" ht="27" customHeight="1">
      <c r="A59" s="31"/>
      <c r="B59" s="160"/>
      <c r="C59" s="113" t="s">
        <v>29</v>
      </c>
      <c r="D59" s="114"/>
      <c r="E59" s="117">
        <v>30024</v>
      </c>
      <c r="F59" s="136"/>
      <c r="G59" s="117"/>
      <c r="H59" s="136"/>
      <c r="I59" s="117">
        <f>E59+G59</f>
        <v>30024</v>
      </c>
      <c r="J59" s="117">
        <v>30024</v>
      </c>
      <c r="K59" s="58"/>
    </row>
    <row r="60" spans="1:11" ht="27" customHeight="1">
      <c r="A60" s="31"/>
      <c r="B60" s="161"/>
      <c r="C60" s="113" t="s">
        <v>52</v>
      </c>
      <c r="D60" s="114"/>
      <c r="E60" s="117">
        <v>44500</v>
      </c>
      <c r="F60" s="136"/>
      <c r="G60" s="117"/>
      <c r="H60" s="136"/>
      <c r="I60" s="117">
        <f>E60+G60</f>
        <v>44500</v>
      </c>
      <c r="J60" s="117">
        <v>44500</v>
      </c>
      <c r="K60" s="58"/>
    </row>
    <row r="61" spans="1:11" ht="27" customHeight="1">
      <c r="A61" s="118"/>
      <c r="B61" s="119" t="s">
        <v>30</v>
      </c>
      <c r="C61" s="119"/>
      <c r="D61" s="120">
        <f>D48+D49+D50+D51+D52+D53+D54+D55+D56</f>
        <v>5280</v>
      </c>
      <c r="E61" s="120">
        <f>E48+E49+E50+E51+E52+E53+E54+E55+E56</f>
        <v>37809492</v>
      </c>
      <c r="F61" s="120">
        <f aca="true" t="shared" si="6" ref="F61:K61">F48+F49+F50+F51+F52+F53+F54+F55+F56</f>
        <v>2458</v>
      </c>
      <c r="G61" s="120">
        <f t="shared" si="6"/>
        <v>10051402</v>
      </c>
      <c r="H61" s="120">
        <f t="shared" si="6"/>
        <v>7738</v>
      </c>
      <c r="I61" s="120">
        <f t="shared" si="6"/>
        <v>47860894</v>
      </c>
      <c r="J61" s="120">
        <f t="shared" si="6"/>
        <v>47785894</v>
      </c>
      <c r="K61" s="120">
        <f t="shared" si="6"/>
        <v>75000</v>
      </c>
    </row>
    <row r="62" spans="1:11" s="99" customFormat="1" ht="23.25" customHeight="1">
      <c r="A62" s="121"/>
      <c r="B62" s="122"/>
      <c r="C62" s="122"/>
      <c r="D62" s="123"/>
      <c r="E62" s="123"/>
      <c r="F62" s="123"/>
      <c r="G62" s="123"/>
      <c r="H62" s="123"/>
      <c r="I62" s="123"/>
      <c r="J62" s="123"/>
      <c r="K62" s="124"/>
    </row>
    <row r="63" spans="1:11" s="99" customFormat="1" ht="23.25" customHeight="1">
      <c r="A63" s="7"/>
      <c r="B63" s="3"/>
      <c r="C63" s="3"/>
      <c r="D63" s="3"/>
      <c r="E63" s="3"/>
      <c r="F63" s="3"/>
      <c r="G63" s="3"/>
      <c r="H63" s="3"/>
      <c r="I63" s="3"/>
      <c r="J63" s="3"/>
      <c r="K63" s="8"/>
    </row>
    <row r="64" spans="1:11" s="144" customFormat="1" ht="23.25" customHeight="1">
      <c r="A64" s="15" t="s">
        <v>31</v>
      </c>
      <c r="B64" s="16" t="s">
        <v>32</v>
      </c>
      <c r="C64" s="3"/>
      <c r="D64" s="3"/>
      <c r="E64" s="3"/>
      <c r="F64" s="3"/>
      <c r="G64" s="3"/>
      <c r="H64" s="3"/>
      <c r="I64" s="3"/>
      <c r="J64" s="3"/>
      <c r="K64" s="13"/>
    </row>
    <row r="65" spans="1:11" ht="13.5" customHeight="1">
      <c r="A65" s="7"/>
      <c r="B65" s="3"/>
      <c r="C65" s="3"/>
      <c r="D65" s="3"/>
      <c r="E65" s="3"/>
      <c r="F65" s="3"/>
      <c r="G65" s="3"/>
      <c r="H65" s="3"/>
      <c r="I65" s="3"/>
      <c r="J65" s="3"/>
      <c r="K65" s="8"/>
    </row>
    <row r="66" spans="1:11" ht="28.5">
      <c r="A66" s="31">
        <v>1</v>
      </c>
      <c r="B66" s="31">
        <v>85406</v>
      </c>
      <c r="C66" s="103" t="s">
        <v>47</v>
      </c>
      <c r="D66" s="125"/>
      <c r="E66" s="22">
        <v>1107566</v>
      </c>
      <c r="F66" s="25"/>
      <c r="G66" s="22"/>
      <c r="H66" s="25">
        <f>D66+F66</f>
        <v>0</v>
      </c>
      <c r="I66" s="22">
        <f>E66+G66</f>
        <v>1107566</v>
      </c>
      <c r="J66" s="22">
        <v>1107566</v>
      </c>
      <c r="K66" s="126"/>
    </row>
    <row r="67" spans="1:11" ht="32.25" customHeight="1">
      <c r="A67" s="31">
        <v>2</v>
      </c>
      <c r="B67" s="31">
        <v>85410</v>
      </c>
      <c r="C67" s="103" t="s">
        <v>48</v>
      </c>
      <c r="D67" s="127">
        <v>661</v>
      </c>
      <c r="E67" s="22">
        <v>5868119</v>
      </c>
      <c r="F67" s="25">
        <v>70</v>
      </c>
      <c r="G67" s="22">
        <v>478800</v>
      </c>
      <c r="H67" s="25">
        <f>D67+F67</f>
        <v>731</v>
      </c>
      <c r="I67" s="22">
        <f>E67+G67</f>
        <v>6346919</v>
      </c>
      <c r="J67" s="128">
        <f>I67-K67</f>
        <v>5447218</v>
      </c>
      <c r="K67" s="126">
        <v>899701</v>
      </c>
    </row>
    <row r="68" spans="1:11" ht="27" customHeight="1">
      <c r="A68" s="31">
        <v>3</v>
      </c>
      <c r="B68" s="31">
        <v>85419</v>
      </c>
      <c r="C68" s="129" t="s">
        <v>53</v>
      </c>
      <c r="D68" s="130">
        <v>7</v>
      </c>
      <c r="E68" s="131">
        <v>299038</v>
      </c>
      <c r="F68" s="132"/>
      <c r="G68" s="131"/>
      <c r="H68" s="132">
        <f>D68+F68</f>
        <v>7</v>
      </c>
      <c r="I68" s="131">
        <f>E68</f>
        <v>299038</v>
      </c>
      <c r="J68" s="131">
        <v>299038</v>
      </c>
      <c r="K68" s="133"/>
    </row>
    <row r="69" spans="1:14" ht="27" customHeight="1">
      <c r="A69" s="31">
        <v>4</v>
      </c>
      <c r="B69" s="31">
        <v>85446</v>
      </c>
      <c r="C69" s="129" t="s">
        <v>35</v>
      </c>
      <c r="D69" s="134"/>
      <c r="E69" s="131">
        <v>18832</v>
      </c>
      <c r="F69" s="132"/>
      <c r="G69" s="131"/>
      <c r="H69" s="132"/>
      <c r="I69" s="131">
        <f>E69+G69</f>
        <v>18832</v>
      </c>
      <c r="J69" s="131">
        <v>18832</v>
      </c>
      <c r="K69" s="133"/>
      <c r="L69" s="2"/>
      <c r="M69" s="2"/>
      <c r="N69" s="2"/>
    </row>
    <row r="70" spans="1:11" ht="27" customHeight="1">
      <c r="A70" s="47"/>
      <c r="B70" s="162">
        <v>85495</v>
      </c>
      <c r="C70" s="103" t="s">
        <v>27</v>
      </c>
      <c r="D70" s="125"/>
      <c r="E70" s="53">
        <f>SUM(E71:E73)</f>
        <v>52707</v>
      </c>
      <c r="F70" s="53"/>
      <c r="G70" s="53"/>
      <c r="H70" s="53"/>
      <c r="I70" s="53">
        <f>E70+G70</f>
        <v>52707</v>
      </c>
      <c r="J70" s="53">
        <f>SUM(J71:J73)</f>
        <v>52707</v>
      </c>
      <c r="K70" s="52"/>
    </row>
    <row r="71" spans="1:11" ht="30" customHeight="1">
      <c r="A71" s="47">
        <v>5</v>
      </c>
      <c r="B71" s="163"/>
      <c r="C71" s="113" t="s">
        <v>28</v>
      </c>
      <c r="D71" s="135"/>
      <c r="E71" s="22">
        <v>48941</v>
      </c>
      <c r="F71" s="136"/>
      <c r="G71" s="117"/>
      <c r="H71" s="25"/>
      <c r="I71" s="22">
        <f>E71+G71</f>
        <v>48941</v>
      </c>
      <c r="J71" s="22">
        <v>48941</v>
      </c>
      <c r="K71" s="58"/>
    </row>
    <row r="72" spans="1:11" ht="27" customHeight="1">
      <c r="A72" s="47"/>
      <c r="B72" s="163"/>
      <c r="C72" s="113" t="s">
        <v>29</v>
      </c>
      <c r="D72" s="134"/>
      <c r="E72" s="137">
        <v>3766</v>
      </c>
      <c r="F72" s="138"/>
      <c r="G72" s="137"/>
      <c r="H72" s="138"/>
      <c r="I72" s="131">
        <f>E72</f>
        <v>3766</v>
      </c>
      <c r="J72" s="137">
        <v>3766</v>
      </c>
      <c r="K72" s="58"/>
    </row>
    <row r="73" spans="1:11" ht="27" customHeight="1">
      <c r="A73" s="47"/>
      <c r="B73" s="164"/>
      <c r="C73" s="113"/>
      <c r="D73" s="134"/>
      <c r="E73" s="137"/>
      <c r="F73" s="138"/>
      <c r="G73" s="137"/>
      <c r="H73" s="138"/>
      <c r="I73" s="131"/>
      <c r="J73" s="137"/>
      <c r="K73" s="139"/>
    </row>
    <row r="74" spans="1:11" ht="27" customHeight="1">
      <c r="A74" s="118"/>
      <c r="B74" s="119" t="s">
        <v>37</v>
      </c>
      <c r="C74" s="119"/>
      <c r="D74" s="120">
        <f>D66+D68+D69+D70</f>
        <v>7</v>
      </c>
      <c r="E74" s="120">
        <f aca="true" t="shared" si="7" ref="E74:K74">E66+E67+E68+E69+E70</f>
        <v>7346262</v>
      </c>
      <c r="F74" s="120">
        <f t="shared" si="7"/>
        <v>70</v>
      </c>
      <c r="G74" s="120">
        <f t="shared" si="7"/>
        <v>478800</v>
      </c>
      <c r="H74" s="120">
        <f>H66+H68+H69+H70</f>
        <v>7</v>
      </c>
      <c r="I74" s="120">
        <f t="shared" si="7"/>
        <v>7825062</v>
      </c>
      <c r="J74" s="120">
        <f t="shared" si="7"/>
        <v>6925361</v>
      </c>
      <c r="K74" s="120">
        <f t="shared" si="7"/>
        <v>899701</v>
      </c>
    </row>
    <row r="75" spans="1:12" ht="27" customHeight="1">
      <c r="A75" s="165" t="s">
        <v>49</v>
      </c>
      <c r="B75" s="166"/>
      <c r="C75" s="167"/>
      <c r="D75" s="140">
        <f aca="true" t="shared" si="8" ref="D75:K75">D61+D74</f>
        <v>5287</v>
      </c>
      <c r="E75" s="140">
        <f t="shared" si="8"/>
        <v>45155754</v>
      </c>
      <c r="F75" s="140">
        <f t="shared" si="8"/>
        <v>2528</v>
      </c>
      <c r="G75" s="140">
        <f t="shared" si="8"/>
        <v>10530202</v>
      </c>
      <c r="H75" s="140">
        <f t="shared" si="8"/>
        <v>7745</v>
      </c>
      <c r="I75" s="140">
        <f t="shared" si="8"/>
        <v>55685956</v>
      </c>
      <c r="J75" s="140">
        <f t="shared" si="8"/>
        <v>54711255</v>
      </c>
      <c r="K75" s="140">
        <f t="shared" si="8"/>
        <v>974701</v>
      </c>
      <c r="L75" s="2"/>
    </row>
    <row r="76" spans="1:11" s="99" customFormat="1" ht="24" customHeight="1" thickBot="1">
      <c r="A76" s="141"/>
      <c r="B76" s="142"/>
      <c r="C76" s="142"/>
      <c r="D76" s="142"/>
      <c r="E76" s="14"/>
      <c r="F76" s="14"/>
      <c r="G76" s="14"/>
      <c r="H76" s="14"/>
      <c r="I76" s="14"/>
      <c r="J76" s="14"/>
      <c r="K76" s="13"/>
    </row>
    <row r="77" spans="1:12" s="102" customFormat="1" ht="30" customHeight="1" thickBot="1">
      <c r="A77" s="150" t="s">
        <v>50</v>
      </c>
      <c r="B77" s="151"/>
      <c r="C77" s="152"/>
      <c r="D77" s="148">
        <f aca="true" t="shared" si="9" ref="D77:K77">D41+D75</f>
        <v>12206</v>
      </c>
      <c r="E77" s="148">
        <f t="shared" si="9"/>
        <v>97108085</v>
      </c>
      <c r="F77" s="148">
        <f t="shared" si="9"/>
        <v>3385</v>
      </c>
      <c r="G77" s="148">
        <f t="shared" si="9"/>
        <v>15832266</v>
      </c>
      <c r="H77" s="148">
        <f t="shared" si="9"/>
        <v>15521</v>
      </c>
      <c r="I77" s="148">
        <f t="shared" si="9"/>
        <v>112940351</v>
      </c>
      <c r="J77" s="148">
        <f t="shared" si="9"/>
        <v>87959267</v>
      </c>
      <c r="K77" s="149">
        <f t="shared" si="9"/>
        <v>24981084</v>
      </c>
      <c r="L77" s="145"/>
    </row>
    <row r="78" spans="1:11" ht="15" customHeight="1">
      <c r="A78" s="141"/>
      <c r="B78" s="142"/>
      <c r="C78" s="142"/>
      <c r="D78" s="142"/>
      <c r="E78" s="14"/>
      <c r="F78" s="14"/>
      <c r="G78" s="14"/>
      <c r="H78" s="14"/>
      <c r="I78" s="14"/>
      <c r="J78" s="14"/>
      <c r="K78" s="13"/>
    </row>
    <row r="79" spans="8:11" ht="30" customHeight="1">
      <c r="H79"/>
      <c r="I79"/>
      <c r="J79"/>
      <c r="K79" s="2"/>
    </row>
    <row r="80" spans="8:10" ht="12.75">
      <c r="H80" s="2"/>
      <c r="I80" s="2"/>
      <c r="J80" s="143"/>
    </row>
    <row r="81" ht="12.75">
      <c r="J81" s="2"/>
    </row>
  </sheetData>
  <mergeCells count="17">
    <mergeCell ref="A7:K7"/>
    <mergeCell ref="A8:K8"/>
    <mergeCell ref="A10:A12"/>
    <mergeCell ref="B10:B12"/>
    <mergeCell ref="C10:C12"/>
    <mergeCell ref="D10:E11"/>
    <mergeCell ref="F10:G11"/>
    <mergeCell ref="H10:I11"/>
    <mergeCell ref="J10:K10"/>
    <mergeCell ref="J11:J12"/>
    <mergeCell ref="A77:C77"/>
    <mergeCell ref="K11:K12"/>
    <mergeCell ref="B30:C30"/>
    <mergeCell ref="A41:C41"/>
    <mergeCell ref="B56:B60"/>
    <mergeCell ref="B70:B73"/>
    <mergeCell ref="A75:C75"/>
  </mergeCells>
  <printOptions horizontalCentered="1"/>
  <pageMargins left="0" right="0" top="0.984251968503937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ELA-B</cp:lastModifiedBy>
  <cp:lastPrinted>2011-11-10T12:01:11Z</cp:lastPrinted>
  <dcterms:created xsi:type="dcterms:W3CDTF">1997-02-26T13:46:56Z</dcterms:created>
  <dcterms:modified xsi:type="dcterms:W3CDTF">2011-11-10T12:02:07Z</dcterms:modified>
  <cp:category/>
  <cp:version/>
  <cp:contentType/>
  <cp:contentStatus/>
</cp:coreProperties>
</file>