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.Palczewski\Desktop\Projekty budzetu\2021\Do publikacji do zarzadzenia z 12.11.2020\"/>
    </mc:Choice>
  </mc:AlternateContent>
  <bookViews>
    <workbookView xWindow="0" yWindow="0" windowWidth="25200" windowHeight="11985"/>
  </bookViews>
  <sheets>
    <sheet name="Załącznik nr 2" sheetId="1" r:id="rId1"/>
  </sheets>
  <definedNames>
    <definedName name="_xlnm.Print_Area" localSheetId="0">'Załącznik nr 2'!$B$1:$U$1531</definedName>
  </definedNames>
  <calcPr calcId="152511"/>
</workbook>
</file>

<file path=xl/calcChain.xml><?xml version="1.0" encoding="utf-8"?>
<calcChain xmlns="http://schemas.openxmlformats.org/spreadsheetml/2006/main">
  <c r="U1529" i="1" l="1"/>
  <c r="T1528" i="1"/>
  <c r="S1528" i="1"/>
  <c r="R1528" i="1"/>
  <c r="Q1528" i="1"/>
  <c r="P1528" i="1"/>
  <c r="O1528" i="1"/>
  <c r="N1528" i="1"/>
  <c r="M1528" i="1"/>
  <c r="L1528" i="1"/>
  <c r="K1528" i="1"/>
  <c r="J1528" i="1"/>
  <c r="I1528" i="1"/>
  <c r="H1528" i="1"/>
  <c r="G1528" i="1"/>
  <c r="F1528" i="1"/>
  <c r="U1527" i="1"/>
  <c r="U1526" i="1"/>
  <c r="U1525" i="1"/>
  <c r="T1525" i="1"/>
  <c r="S1525" i="1"/>
  <c r="R1525" i="1"/>
  <c r="Q1525" i="1"/>
  <c r="P1525" i="1"/>
  <c r="O1525" i="1"/>
  <c r="N1525" i="1"/>
  <c r="M1525" i="1"/>
  <c r="L1525" i="1"/>
  <c r="K1525" i="1"/>
  <c r="J1525" i="1"/>
  <c r="I1525" i="1"/>
  <c r="H1525" i="1"/>
  <c r="G1525" i="1"/>
  <c r="F1525" i="1"/>
  <c r="U1524" i="1"/>
  <c r="U1523" i="1"/>
  <c r="U1522" i="1"/>
  <c r="U1521" i="1"/>
  <c r="U1520" i="1"/>
  <c r="T1520" i="1"/>
  <c r="T1490" i="1" s="1"/>
  <c r="S1520" i="1"/>
  <c r="R1520" i="1"/>
  <c r="Q1520" i="1"/>
  <c r="P1520" i="1"/>
  <c r="O1520" i="1"/>
  <c r="N1520" i="1"/>
  <c r="M1520" i="1"/>
  <c r="L1520" i="1"/>
  <c r="K1520" i="1"/>
  <c r="J1520" i="1"/>
  <c r="I1520" i="1"/>
  <c r="H1520" i="1"/>
  <c r="G1520" i="1"/>
  <c r="F1520" i="1"/>
  <c r="U1519" i="1"/>
  <c r="U1518" i="1"/>
  <c r="U1517" i="1"/>
  <c r="U1516" i="1"/>
  <c r="U1515" i="1"/>
  <c r="U1514" i="1"/>
  <c r="T1513" i="1"/>
  <c r="S1513" i="1"/>
  <c r="R1513" i="1"/>
  <c r="Q1513" i="1"/>
  <c r="P1513" i="1"/>
  <c r="O1513" i="1"/>
  <c r="N1513" i="1"/>
  <c r="M1513" i="1"/>
  <c r="L1513" i="1"/>
  <c r="K1513" i="1"/>
  <c r="J1513" i="1"/>
  <c r="I1513" i="1"/>
  <c r="H1513" i="1"/>
  <c r="G1513" i="1"/>
  <c r="F1513" i="1"/>
  <c r="U1512" i="1"/>
  <c r="T1511" i="1"/>
  <c r="S1511" i="1"/>
  <c r="R1511" i="1"/>
  <c r="Q1511" i="1"/>
  <c r="P1511" i="1"/>
  <c r="O1511" i="1"/>
  <c r="N1511" i="1"/>
  <c r="M1511" i="1"/>
  <c r="L1511" i="1"/>
  <c r="K1511" i="1"/>
  <c r="J1511" i="1"/>
  <c r="I1511" i="1"/>
  <c r="H1511" i="1"/>
  <c r="G1511" i="1"/>
  <c r="F1511" i="1"/>
  <c r="U1511" i="1" s="1"/>
  <c r="U1510" i="1"/>
  <c r="U1509" i="1"/>
  <c r="U1508" i="1"/>
  <c r="U1507" i="1"/>
  <c r="U1506" i="1"/>
  <c r="U1505" i="1"/>
  <c r="U1504" i="1"/>
  <c r="U1503" i="1"/>
  <c r="U1502" i="1"/>
  <c r="T1501" i="1"/>
  <c r="S1501" i="1"/>
  <c r="R1501" i="1"/>
  <c r="Q1501" i="1"/>
  <c r="P1501" i="1"/>
  <c r="O1501" i="1"/>
  <c r="N1501" i="1"/>
  <c r="M1501" i="1"/>
  <c r="L1501" i="1"/>
  <c r="K1501" i="1"/>
  <c r="J1501" i="1"/>
  <c r="I1501" i="1"/>
  <c r="H1501" i="1"/>
  <c r="G1501" i="1"/>
  <c r="U1501" i="1" s="1"/>
  <c r="F1501" i="1"/>
  <c r="U1500" i="1"/>
  <c r="U1499" i="1"/>
  <c r="U1498" i="1"/>
  <c r="U1497" i="1"/>
  <c r="U1496" i="1"/>
  <c r="U1495" i="1"/>
  <c r="U1494" i="1"/>
  <c r="U1493" i="1"/>
  <c r="U1492" i="1"/>
  <c r="T1491" i="1"/>
  <c r="S1491" i="1"/>
  <c r="R1491" i="1"/>
  <c r="R1490" i="1" s="1"/>
  <c r="Q1491" i="1"/>
  <c r="P1491" i="1"/>
  <c r="O1491" i="1"/>
  <c r="N1491" i="1"/>
  <c r="N1490" i="1" s="1"/>
  <c r="M1491" i="1"/>
  <c r="L1491" i="1"/>
  <c r="K1491" i="1"/>
  <c r="J1491" i="1"/>
  <c r="I1491" i="1"/>
  <c r="H1491" i="1"/>
  <c r="G1491" i="1"/>
  <c r="F1491" i="1"/>
  <c r="F1490" i="1" s="1"/>
  <c r="J1490" i="1"/>
  <c r="U1489" i="1"/>
  <c r="T1488" i="1"/>
  <c r="S1488" i="1"/>
  <c r="R1488" i="1"/>
  <c r="Q1488" i="1"/>
  <c r="P1488" i="1"/>
  <c r="O1488" i="1"/>
  <c r="N1488" i="1"/>
  <c r="M1488" i="1"/>
  <c r="L1488" i="1"/>
  <c r="K1488" i="1"/>
  <c r="J1488" i="1"/>
  <c r="I1488" i="1"/>
  <c r="H1488" i="1"/>
  <c r="G1488" i="1"/>
  <c r="U1488" i="1" s="1"/>
  <c r="F1488" i="1"/>
  <c r="U1487" i="1"/>
  <c r="T1486" i="1"/>
  <c r="S1486" i="1"/>
  <c r="R1486" i="1"/>
  <c r="Q1486" i="1"/>
  <c r="P1486" i="1"/>
  <c r="O1486" i="1"/>
  <c r="O1471" i="1" s="1"/>
  <c r="N1486" i="1"/>
  <c r="M1486" i="1"/>
  <c r="L1486" i="1"/>
  <c r="K1486" i="1"/>
  <c r="J1486" i="1"/>
  <c r="I1486" i="1"/>
  <c r="H1486" i="1"/>
  <c r="G1486" i="1"/>
  <c r="F1486" i="1"/>
  <c r="U1485" i="1"/>
  <c r="U1484" i="1"/>
  <c r="U1483" i="1"/>
  <c r="U1482" i="1"/>
  <c r="U1481" i="1"/>
  <c r="U1480" i="1"/>
  <c r="U1479" i="1"/>
  <c r="U1478" i="1"/>
  <c r="U1477" i="1"/>
  <c r="U1476" i="1"/>
  <c r="U1475" i="1"/>
  <c r="U1474" i="1"/>
  <c r="U1473" i="1"/>
  <c r="U1472" i="1"/>
  <c r="T1472" i="1"/>
  <c r="S1472" i="1"/>
  <c r="R1472" i="1"/>
  <c r="Q1472" i="1"/>
  <c r="Q1471" i="1" s="1"/>
  <c r="P1472" i="1"/>
  <c r="O1472" i="1"/>
  <c r="N1472" i="1"/>
  <c r="M1472" i="1"/>
  <c r="M1471" i="1" s="1"/>
  <c r="L1472" i="1"/>
  <c r="K1472" i="1"/>
  <c r="J1472" i="1"/>
  <c r="I1472" i="1"/>
  <c r="I1471" i="1" s="1"/>
  <c r="H1472" i="1"/>
  <c r="G1472" i="1"/>
  <c r="F1472" i="1"/>
  <c r="S1471" i="1"/>
  <c r="R1471" i="1"/>
  <c r="N1471" i="1"/>
  <c r="K1471" i="1"/>
  <c r="J1471" i="1"/>
  <c r="G1471" i="1"/>
  <c r="U1471" i="1" s="1"/>
  <c r="F1471" i="1"/>
  <c r="U1470" i="1"/>
  <c r="T1469" i="1"/>
  <c r="S1469" i="1"/>
  <c r="R1469" i="1"/>
  <c r="Q1469" i="1"/>
  <c r="P1469" i="1"/>
  <c r="O1469" i="1"/>
  <c r="N1469" i="1"/>
  <c r="M1469" i="1"/>
  <c r="L1469" i="1"/>
  <c r="K1469" i="1"/>
  <c r="J1469" i="1"/>
  <c r="I1469" i="1"/>
  <c r="H1469" i="1"/>
  <c r="G1469" i="1"/>
  <c r="F1469" i="1"/>
  <c r="U1466" i="1"/>
  <c r="U1465" i="1"/>
  <c r="U1464" i="1"/>
  <c r="U1463" i="1"/>
  <c r="U1462" i="1"/>
  <c r="U1461" i="1"/>
  <c r="U1460" i="1"/>
  <c r="U1459" i="1"/>
  <c r="U1458" i="1"/>
  <c r="T1457" i="1"/>
  <c r="S1457" i="1"/>
  <c r="R1457" i="1"/>
  <c r="Q1457" i="1"/>
  <c r="P1457" i="1"/>
  <c r="O1457" i="1"/>
  <c r="N1457" i="1"/>
  <c r="M1457" i="1"/>
  <c r="L1457" i="1"/>
  <c r="K1457" i="1"/>
  <c r="J1457" i="1"/>
  <c r="I1457" i="1"/>
  <c r="H1457" i="1"/>
  <c r="G1457" i="1"/>
  <c r="U1457" i="1" s="1"/>
  <c r="F1457" i="1"/>
  <c r="U1456" i="1"/>
  <c r="U1455" i="1"/>
  <c r="U1454" i="1"/>
  <c r="U1453" i="1"/>
  <c r="T1452" i="1"/>
  <c r="S1452" i="1"/>
  <c r="R1452" i="1"/>
  <c r="Q1452" i="1"/>
  <c r="P1452" i="1"/>
  <c r="O1452" i="1"/>
  <c r="N1452" i="1"/>
  <c r="M1452" i="1"/>
  <c r="L1452" i="1"/>
  <c r="K1452" i="1"/>
  <c r="J1452" i="1"/>
  <c r="I1452" i="1"/>
  <c r="H1452" i="1"/>
  <c r="G1452" i="1"/>
  <c r="U1452" i="1" s="1"/>
  <c r="F1452" i="1"/>
  <c r="U1451" i="1"/>
  <c r="U1450" i="1"/>
  <c r="T1449" i="1"/>
  <c r="S1449" i="1"/>
  <c r="R1449" i="1"/>
  <c r="Q1449" i="1"/>
  <c r="P1449" i="1"/>
  <c r="O1449" i="1"/>
  <c r="N1449" i="1"/>
  <c r="M1449" i="1"/>
  <c r="L1449" i="1"/>
  <c r="K1449" i="1"/>
  <c r="J1449" i="1"/>
  <c r="I1449" i="1"/>
  <c r="H1449" i="1"/>
  <c r="G1449" i="1"/>
  <c r="U1449" i="1" s="1"/>
  <c r="F1449" i="1"/>
  <c r="U1448" i="1"/>
  <c r="T1447" i="1"/>
  <c r="S1447" i="1"/>
  <c r="R1447" i="1"/>
  <c r="Q1447" i="1"/>
  <c r="P1447" i="1"/>
  <c r="O1447" i="1"/>
  <c r="N1447" i="1"/>
  <c r="M1447" i="1"/>
  <c r="L1447" i="1"/>
  <c r="K1447" i="1"/>
  <c r="J1447" i="1"/>
  <c r="I1447" i="1"/>
  <c r="H1447" i="1"/>
  <c r="G1447" i="1"/>
  <c r="F1447" i="1"/>
  <c r="U1446" i="1"/>
  <c r="U1445" i="1"/>
  <c r="U1444" i="1"/>
  <c r="U1443" i="1"/>
  <c r="U1442" i="1"/>
  <c r="U1441" i="1"/>
  <c r="U1440" i="1"/>
  <c r="U1439" i="1"/>
  <c r="U1438" i="1"/>
  <c r="U1437" i="1"/>
  <c r="U1436" i="1"/>
  <c r="U1435" i="1"/>
  <c r="U1434" i="1"/>
  <c r="U1433" i="1"/>
  <c r="U1432" i="1"/>
  <c r="U1431" i="1"/>
  <c r="T1430" i="1"/>
  <c r="S1430" i="1"/>
  <c r="R1430" i="1"/>
  <c r="R1429" i="1" s="1"/>
  <c r="Q1430" i="1"/>
  <c r="P1430" i="1"/>
  <c r="P1429" i="1" s="1"/>
  <c r="O1430" i="1"/>
  <c r="N1430" i="1"/>
  <c r="N1429" i="1" s="1"/>
  <c r="M1430" i="1"/>
  <c r="L1430" i="1"/>
  <c r="K1430" i="1"/>
  <c r="J1430" i="1"/>
  <c r="J1429" i="1" s="1"/>
  <c r="I1430" i="1"/>
  <c r="H1430" i="1"/>
  <c r="G1430" i="1"/>
  <c r="F1430" i="1"/>
  <c r="F1429" i="1" s="1"/>
  <c r="U1428" i="1"/>
  <c r="T1427" i="1"/>
  <c r="T1426" i="1" s="1"/>
  <c r="S1427" i="1"/>
  <c r="R1427" i="1"/>
  <c r="Q1427" i="1"/>
  <c r="Q1426" i="1" s="1"/>
  <c r="P1427" i="1"/>
  <c r="P1426" i="1" s="1"/>
  <c r="O1427" i="1"/>
  <c r="N1427" i="1"/>
  <c r="M1427" i="1"/>
  <c r="M1426" i="1" s="1"/>
  <c r="L1427" i="1"/>
  <c r="L1426" i="1" s="1"/>
  <c r="K1427" i="1"/>
  <c r="J1427" i="1"/>
  <c r="I1427" i="1"/>
  <c r="I1426" i="1" s="1"/>
  <c r="H1427" i="1"/>
  <c r="H1426" i="1" s="1"/>
  <c r="G1427" i="1"/>
  <c r="U1427" i="1" s="1"/>
  <c r="F1427" i="1"/>
  <c r="S1426" i="1"/>
  <c r="R1426" i="1"/>
  <c r="O1426" i="1"/>
  <c r="N1426" i="1"/>
  <c r="K1426" i="1"/>
  <c r="J1426" i="1"/>
  <c r="G1426" i="1"/>
  <c r="U1426" i="1" s="1"/>
  <c r="F1426" i="1"/>
  <c r="U1425" i="1"/>
  <c r="U1424" i="1"/>
  <c r="U1423" i="1"/>
  <c r="T1422" i="1"/>
  <c r="S1422" i="1"/>
  <c r="S1421" i="1" s="1"/>
  <c r="R1422" i="1"/>
  <c r="Q1422" i="1"/>
  <c r="Q1421" i="1" s="1"/>
  <c r="P1422" i="1"/>
  <c r="O1422" i="1"/>
  <c r="N1422" i="1"/>
  <c r="M1422" i="1"/>
  <c r="M1421" i="1" s="1"/>
  <c r="L1422" i="1"/>
  <c r="K1422" i="1"/>
  <c r="J1422" i="1"/>
  <c r="I1422" i="1"/>
  <c r="I1421" i="1" s="1"/>
  <c r="H1422" i="1"/>
  <c r="G1422" i="1"/>
  <c r="F1422" i="1"/>
  <c r="T1421" i="1"/>
  <c r="R1421" i="1"/>
  <c r="P1421" i="1"/>
  <c r="O1421" i="1"/>
  <c r="N1421" i="1"/>
  <c r="L1421" i="1"/>
  <c r="K1421" i="1"/>
  <c r="J1421" i="1"/>
  <c r="H1421" i="1"/>
  <c r="G1421" i="1"/>
  <c r="F1421" i="1"/>
  <c r="U1420" i="1"/>
  <c r="U1418" i="1"/>
  <c r="U1417" i="1"/>
  <c r="U1416" i="1"/>
  <c r="U1415" i="1"/>
  <c r="U1414" i="1"/>
  <c r="T1413" i="1"/>
  <c r="S1413" i="1"/>
  <c r="R1413" i="1"/>
  <c r="R1412" i="1" s="1"/>
  <c r="Q1413" i="1"/>
  <c r="P1413" i="1"/>
  <c r="P1412" i="1" s="1"/>
  <c r="O1413" i="1"/>
  <c r="N1413" i="1"/>
  <c r="N1412" i="1" s="1"/>
  <c r="M1413" i="1"/>
  <c r="L1413" i="1"/>
  <c r="K1413" i="1"/>
  <c r="K1412" i="1" s="1"/>
  <c r="J1413" i="1"/>
  <c r="J1412" i="1" s="1"/>
  <c r="I1413" i="1"/>
  <c r="H1413" i="1"/>
  <c r="G1413" i="1"/>
  <c r="F1413" i="1"/>
  <c r="T1412" i="1"/>
  <c r="S1412" i="1"/>
  <c r="Q1412" i="1"/>
  <c r="O1412" i="1"/>
  <c r="M1412" i="1"/>
  <c r="L1412" i="1"/>
  <c r="I1412" i="1"/>
  <c r="H1412" i="1"/>
  <c r="G1412" i="1"/>
  <c r="U1411" i="1"/>
  <c r="U1410" i="1"/>
  <c r="U1409" i="1"/>
  <c r="U1408" i="1"/>
  <c r="U1407" i="1"/>
  <c r="U1406" i="1"/>
  <c r="U1405" i="1"/>
  <c r="U1404" i="1"/>
  <c r="U1403" i="1"/>
  <c r="U1402" i="1"/>
  <c r="U1401" i="1"/>
  <c r="U1400" i="1"/>
  <c r="U1399" i="1"/>
  <c r="U1398" i="1"/>
  <c r="U1397" i="1"/>
  <c r="U1396" i="1"/>
  <c r="U1395" i="1"/>
  <c r="U1394" i="1"/>
  <c r="U1393" i="1"/>
  <c r="U1392" i="1"/>
  <c r="U1391" i="1"/>
  <c r="U1390" i="1"/>
  <c r="U1389" i="1"/>
  <c r="U1388" i="1"/>
  <c r="U1387" i="1"/>
  <c r="T1386" i="1"/>
  <c r="T1385" i="1" s="1"/>
  <c r="S1386" i="1"/>
  <c r="R1386" i="1"/>
  <c r="Q1386" i="1"/>
  <c r="P1386" i="1"/>
  <c r="P1385" i="1" s="1"/>
  <c r="O1386" i="1"/>
  <c r="N1386" i="1"/>
  <c r="M1386" i="1"/>
  <c r="L1386" i="1"/>
  <c r="L1385" i="1" s="1"/>
  <c r="K1386" i="1"/>
  <c r="J1386" i="1"/>
  <c r="I1386" i="1"/>
  <c r="H1386" i="1"/>
  <c r="H1385" i="1" s="1"/>
  <c r="G1386" i="1"/>
  <c r="U1386" i="1" s="1"/>
  <c r="F1386" i="1"/>
  <c r="S1385" i="1"/>
  <c r="R1385" i="1"/>
  <c r="Q1385" i="1"/>
  <c r="O1385" i="1"/>
  <c r="N1385" i="1"/>
  <c r="M1385" i="1"/>
  <c r="K1385" i="1"/>
  <c r="J1385" i="1"/>
  <c r="I1385" i="1"/>
  <c r="G1385" i="1"/>
  <c r="F1385" i="1"/>
  <c r="U1384" i="1"/>
  <c r="U1383" i="1"/>
  <c r="U1382" i="1"/>
  <c r="U1381" i="1"/>
  <c r="U1380" i="1"/>
  <c r="U1379" i="1"/>
  <c r="U1378" i="1"/>
  <c r="T1377" i="1"/>
  <c r="S1377" i="1"/>
  <c r="R1377" i="1"/>
  <c r="Q1377" i="1"/>
  <c r="P1377" i="1"/>
  <c r="O1377" i="1"/>
  <c r="N1377" i="1"/>
  <c r="M1377" i="1"/>
  <c r="L1377" i="1"/>
  <c r="K1377" i="1"/>
  <c r="J1377" i="1"/>
  <c r="I1377" i="1"/>
  <c r="H1377" i="1"/>
  <c r="G1377" i="1"/>
  <c r="F1377" i="1"/>
  <c r="U1376" i="1"/>
  <c r="T1375" i="1"/>
  <c r="S1375" i="1"/>
  <c r="S1374" i="1" s="1"/>
  <c r="R1375" i="1"/>
  <c r="Q1375" i="1"/>
  <c r="P1375" i="1"/>
  <c r="O1375" i="1"/>
  <c r="O1374" i="1" s="1"/>
  <c r="N1375" i="1"/>
  <c r="N1374" i="1" s="1"/>
  <c r="M1375" i="1"/>
  <c r="L1375" i="1"/>
  <c r="K1375" i="1"/>
  <c r="K1374" i="1" s="1"/>
  <c r="J1375" i="1"/>
  <c r="I1375" i="1"/>
  <c r="I1374" i="1" s="1"/>
  <c r="H1375" i="1"/>
  <c r="G1375" i="1"/>
  <c r="U1375" i="1" s="1"/>
  <c r="F1375" i="1"/>
  <c r="R1374" i="1"/>
  <c r="Q1374" i="1"/>
  <c r="M1374" i="1"/>
  <c r="U1373" i="1"/>
  <c r="T1372" i="1"/>
  <c r="T1371" i="1" s="1"/>
  <c r="S1372" i="1"/>
  <c r="S1371" i="1" s="1"/>
  <c r="R1372" i="1"/>
  <c r="Q1372" i="1"/>
  <c r="P1372" i="1"/>
  <c r="P1371" i="1" s="1"/>
  <c r="O1372" i="1"/>
  <c r="O1371" i="1" s="1"/>
  <c r="N1372" i="1"/>
  <c r="M1372" i="1"/>
  <c r="L1372" i="1"/>
  <c r="K1372" i="1"/>
  <c r="K1371" i="1" s="1"/>
  <c r="J1372" i="1"/>
  <c r="I1372" i="1"/>
  <c r="H1372" i="1"/>
  <c r="G1372" i="1"/>
  <c r="F1372" i="1"/>
  <c r="R1371" i="1"/>
  <c r="Q1371" i="1"/>
  <c r="N1371" i="1"/>
  <c r="M1371" i="1"/>
  <c r="L1371" i="1"/>
  <c r="J1371" i="1"/>
  <c r="I1371" i="1"/>
  <c r="H1371" i="1"/>
  <c r="F1371" i="1"/>
  <c r="U1370" i="1"/>
  <c r="U1369" i="1"/>
  <c r="T1368" i="1"/>
  <c r="S1368" i="1"/>
  <c r="R1368" i="1"/>
  <c r="Q1368" i="1"/>
  <c r="P1368" i="1"/>
  <c r="O1368" i="1"/>
  <c r="O1348" i="1" s="1"/>
  <c r="N1368" i="1"/>
  <c r="M1368" i="1"/>
  <c r="L1368" i="1"/>
  <c r="K1368" i="1"/>
  <c r="J1368" i="1"/>
  <c r="I1368" i="1"/>
  <c r="H1368" i="1"/>
  <c r="G1368" i="1"/>
  <c r="F1368" i="1"/>
  <c r="U1367" i="1"/>
  <c r="U1366" i="1"/>
  <c r="U1365" i="1"/>
  <c r="U1364" i="1"/>
  <c r="U1363" i="1"/>
  <c r="U1362" i="1"/>
  <c r="T1362" i="1"/>
  <c r="S1362" i="1"/>
  <c r="R1362" i="1"/>
  <c r="Q1362" i="1"/>
  <c r="P1362" i="1"/>
  <c r="O1362" i="1"/>
  <c r="N1362" i="1"/>
  <c r="M1362" i="1"/>
  <c r="L1362" i="1"/>
  <c r="K1362" i="1"/>
  <c r="J1362" i="1"/>
  <c r="I1362" i="1"/>
  <c r="H1362" i="1"/>
  <c r="G1362" i="1"/>
  <c r="F1362" i="1"/>
  <c r="U1361" i="1"/>
  <c r="U1360" i="1"/>
  <c r="U1359" i="1"/>
  <c r="U1358" i="1"/>
  <c r="U1357" i="1"/>
  <c r="U1356" i="1"/>
  <c r="U1355" i="1"/>
  <c r="U1354" i="1"/>
  <c r="U1353" i="1"/>
  <c r="U1352" i="1"/>
  <c r="U1351" i="1"/>
  <c r="U1350" i="1"/>
  <c r="T1349" i="1"/>
  <c r="S1349" i="1"/>
  <c r="R1349" i="1"/>
  <c r="Q1349" i="1"/>
  <c r="Q1348" i="1" s="1"/>
  <c r="P1349" i="1"/>
  <c r="O1349" i="1"/>
  <c r="N1349" i="1"/>
  <c r="N1348" i="1" s="1"/>
  <c r="M1349" i="1"/>
  <c r="M1348" i="1" s="1"/>
  <c r="L1349" i="1"/>
  <c r="K1349" i="1"/>
  <c r="J1349" i="1"/>
  <c r="I1349" i="1"/>
  <c r="I1348" i="1" s="1"/>
  <c r="H1349" i="1"/>
  <c r="G1349" i="1"/>
  <c r="F1349" i="1"/>
  <c r="F1348" i="1" s="1"/>
  <c r="U1348" i="1" s="1"/>
  <c r="R1348" i="1"/>
  <c r="K1348" i="1"/>
  <c r="J1348" i="1"/>
  <c r="G1348" i="1"/>
  <c r="U1346" i="1"/>
  <c r="U1345" i="1"/>
  <c r="U1343" i="1"/>
  <c r="U1342" i="1"/>
  <c r="U1341" i="1"/>
  <c r="U1340" i="1"/>
  <c r="U1339" i="1"/>
  <c r="U1338" i="1"/>
  <c r="U1337" i="1"/>
  <c r="U1336" i="1"/>
  <c r="U1335" i="1"/>
  <c r="U1334" i="1"/>
  <c r="U1333" i="1"/>
  <c r="U1332" i="1"/>
  <c r="T1331" i="1"/>
  <c r="S1331" i="1"/>
  <c r="R1331" i="1"/>
  <c r="Q1331" i="1"/>
  <c r="P1331" i="1"/>
  <c r="O1331" i="1"/>
  <c r="N1331" i="1"/>
  <c r="M1331" i="1"/>
  <c r="L1331" i="1"/>
  <c r="K1331" i="1"/>
  <c r="J1331" i="1"/>
  <c r="I1331" i="1"/>
  <c r="H1331" i="1"/>
  <c r="G1331" i="1"/>
  <c r="F1331" i="1"/>
  <c r="U1330" i="1"/>
  <c r="T1329" i="1"/>
  <c r="S1329" i="1"/>
  <c r="R1329" i="1"/>
  <c r="R1328" i="1" s="1"/>
  <c r="Q1329" i="1"/>
  <c r="Q1328" i="1" s="1"/>
  <c r="P1329" i="1"/>
  <c r="P1328" i="1" s="1"/>
  <c r="O1329" i="1"/>
  <c r="N1329" i="1"/>
  <c r="N1328" i="1" s="1"/>
  <c r="M1329" i="1"/>
  <c r="M1328" i="1" s="1"/>
  <c r="L1329" i="1"/>
  <c r="L1328" i="1" s="1"/>
  <c r="K1329" i="1"/>
  <c r="J1329" i="1"/>
  <c r="I1329" i="1"/>
  <c r="H1329" i="1"/>
  <c r="H1328" i="1" s="1"/>
  <c r="G1329" i="1"/>
  <c r="F1329" i="1"/>
  <c r="U1329" i="1" s="1"/>
  <c r="T1328" i="1"/>
  <c r="J1328" i="1"/>
  <c r="I1328" i="1"/>
  <c r="F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T1314" i="1"/>
  <c r="S1314" i="1"/>
  <c r="R1314" i="1"/>
  <c r="Q1314" i="1"/>
  <c r="P1314" i="1"/>
  <c r="O1314" i="1"/>
  <c r="N1314" i="1"/>
  <c r="M1314" i="1"/>
  <c r="L1314" i="1"/>
  <c r="K1314" i="1"/>
  <c r="J1314" i="1"/>
  <c r="I1314" i="1"/>
  <c r="H1314" i="1"/>
  <c r="G1314" i="1"/>
  <c r="U1314" i="1" s="1"/>
  <c r="F1314" i="1"/>
  <c r="T1313" i="1"/>
  <c r="S1313" i="1"/>
  <c r="R1313" i="1"/>
  <c r="Q1313" i="1"/>
  <c r="P1313" i="1"/>
  <c r="O1313" i="1"/>
  <c r="N1313" i="1"/>
  <c r="M1313" i="1"/>
  <c r="L1313" i="1"/>
  <c r="K1313" i="1"/>
  <c r="J1313" i="1"/>
  <c r="I1313" i="1"/>
  <c r="H1313" i="1"/>
  <c r="G1313" i="1"/>
  <c r="U1313" i="1" s="1"/>
  <c r="F1313" i="1"/>
  <c r="U1312" i="1"/>
  <c r="U1311" i="1"/>
  <c r="T1310" i="1"/>
  <c r="S1310" i="1"/>
  <c r="S1309" i="1" s="1"/>
  <c r="R1310" i="1"/>
  <c r="Q1310" i="1"/>
  <c r="Q1309" i="1" s="1"/>
  <c r="P1310" i="1"/>
  <c r="O1310" i="1"/>
  <c r="O1309" i="1" s="1"/>
  <c r="N1310" i="1"/>
  <c r="M1310" i="1"/>
  <c r="M1309" i="1" s="1"/>
  <c r="L1310" i="1"/>
  <c r="L1309" i="1" s="1"/>
  <c r="K1310" i="1"/>
  <c r="K1309" i="1" s="1"/>
  <c r="J1310" i="1"/>
  <c r="I1310" i="1"/>
  <c r="H1310" i="1"/>
  <c r="G1310" i="1"/>
  <c r="F1310" i="1"/>
  <c r="F1309" i="1" s="1"/>
  <c r="T1309" i="1"/>
  <c r="R1309" i="1"/>
  <c r="P1309" i="1"/>
  <c r="N1309" i="1"/>
  <c r="J1309" i="1"/>
  <c r="I1309" i="1"/>
  <c r="H1309" i="1"/>
  <c r="Q1301" i="1"/>
  <c r="I1301" i="1"/>
  <c r="Q1300" i="1"/>
  <c r="I1300" i="1"/>
  <c r="H1300" i="1"/>
  <c r="G1300" i="1"/>
  <c r="U1300" i="1" s="1"/>
  <c r="Q1299" i="1"/>
  <c r="I1299" i="1"/>
  <c r="H1299" i="1"/>
  <c r="G1299" i="1" s="1"/>
  <c r="U1299" i="1" s="1"/>
  <c r="Q1298" i="1"/>
  <c r="I1298" i="1"/>
  <c r="H1298" i="1" s="1"/>
  <c r="Q1297" i="1"/>
  <c r="I1297" i="1"/>
  <c r="H1297" i="1" s="1"/>
  <c r="Q1296" i="1"/>
  <c r="I1296" i="1"/>
  <c r="H1296" i="1"/>
  <c r="U1295" i="1"/>
  <c r="Q1295" i="1"/>
  <c r="I1295" i="1"/>
  <c r="H1295" i="1" s="1"/>
  <c r="G1295" i="1"/>
  <c r="Q1294" i="1"/>
  <c r="I1294" i="1"/>
  <c r="H1294" i="1" s="1"/>
  <c r="Q1293" i="1"/>
  <c r="I1293" i="1"/>
  <c r="H1293" i="1" s="1"/>
  <c r="T1292" i="1"/>
  <c r="S1292" i="1"/>
  <c r="R1292" i="1"/>
  <c r="P1292" i="1"/>
  <c r="O1292" i="1"/>
  <c r="N1292" i="1"/>
  <c r="M1292" i="1"/>
  <c r="L1292" i="1"/>
  <c r="K1292" i="1"/>
  <c r="J1292" i="1"/>
  <c r="F1292" i="1"/>
  <c r="Q1291" i="1"/>
  <c r="Q1290" i="1" s="1"/>
  <c r="I1291" i="1"/>
  <c r="H1291" i="1" s="1"/>
  <c r="H1290" i="1" s="1"/>
  <c r="T1290" i="1"/>
  <c r="S1290" i="1"/>
  <c r="R1290" i="1"/>
  <c r="P1290" i="1"/>
  <c r="O1290" i="1"/>
  <c r="N1290" i="1"/>
  <c r="M1290" i="1"/>
  <c r="L1290" i="1"/>
  <c r="K1290" i="1"/>
  <c r="J1290" i="1"/>
  <c r="I1290" i="1"/>
  <c r="F1290" i="1"/>
  <c r="U1289" i="1"/>
  <c r="Q1288" i="1"/>
  <c r="I1288" i="1"/>
  <c r="H1288" i="1" s="1"/>
  <c r="Q1287" i="1"/>
  <c r="I1287" i="1"/>
  <c r="H1287" i="1" s="1"/>
  <c r="Q1286" i="1"/>
  <c r="I1286" i="1"/>
  <c r="H1286" i="1" s="1"/>
  <c r="G1286" i="1" s="1"/>
  <c r="U1286" i="1" s="1"/>
  <c r="Q1285" i="1"/>
  <c r="I1285" i="1"/>
  <c r="H1285" i="1" s="1"/>
  <c r="G1285" i="1" s="1"/>
  <c r="U1285" i="1" s="1"/>
  <c r="Q1284" i="1"/>
  <c r="I1284" i="1"/>
  <c r="H1284" i="1" s="1"/>
  <c r="G1284" i="1" s="1"/>
  <c r="U1284" i="1" s="1"/>
  <c r="Q1283" i="1"/>
  <c r="I1283" i="1"/>
  <c r="H1283" i="1" s="1"/>
  <c r="Q1282" i="1"/>
  <c r="I1282" i="1"/>
  <c r="H1282" i="1" s="1"/>
  <c r="G1282" i="1" s="1"/>
  <c r="U1282" i="1" s="1"/>
  <c r="Q1281" i="1"/>
  <c r="I1281" i="1"/>
  <c r="H1281" i="1" s="1"/>
  <c r="G1281" i="1" s="1"/>
  <c r="U1281" i="1" s="1"/>
  <c r="Q1280" i="1"/>
  <c r="I1280" i="1"/>
  <c r="H1280" i="1"/>
  <c r="G1280" i="1" s="1"/>
  <c r="U1280" i="1" s="1"/>
  <c r="Q1279" i="1"/>
  <c r="I1279" i="1"/>
  <c r="H1279" i="1" s="1"/>
  <c r="G1279" i="1" s="1"/>
  <c r="U1279" i="1" s="1"/>
  <c r="Q1278" i="1"/>
  <c r="I1278" i="1"/>
  <c r="H1278" i="1" s="1"/>
  <c r="G1278" i="1" s="1"/>
  <c r="U1278" i="1" s="1"/>
  <c r="Q1277" i="1"/>
  <c r="I1277" i="1"/>
  <c r="H1277" i="1" s="1"/>
  <c r="G1277" i="1" s="1"/>
  <c r="U1277" i="1" s="1"/>
  <c r="Q1276" i="1"/>
  <c r="I1276" i="1"/>
  <c r="H1276" i="1" s="1"/>
  <c r="Q1275" i="1"/>
  <c r="I1275" i="1"/>
  <c r="H1275" i="1" s="1"/>
  <c r="G1275" i="1" s="1"/>
  <c r="U1275" i="1" s="1"/>
  <c r="Q1274" i="1"/>
  <c r="I1274" i="1"/>
  <c r="H1274" i="1" s="1"/>
  <c r="G1274" i="1" s="1"/>
  <c r="U1274" i="1" s="1"/>
  <c r="Q1273" i="1"/>
  <c r="I1273" i="1"/>
  <c r="H1273" i="1" s="1"/>
  <c r="G1273" i="1" s="1"/>
  <c r="U1273" i="1" s="1"/>
  <c r="Q1272" i="1"/>
  <c r="I1272" i="1"/>
  <c r="H1272" i="1" s="1"/>
  <c r="Q1271" i="1"/>
  <c r="I1271" i="1"/>
  <c r="H1271" i="1" s="1"/>
  <c r="Q1270" i="1"/>
  <c r="I1270" i="1"/>
  <c r="H1270" i="1" s="1"/>
  <c r="Q1269" i="1"/>
  <c r="I1269" i="1"/>
  <c r="H1269" i="1" s="1"/>
  <c r="G1269" i="1" s="1"/>
  <c r="U1269" i="1" s="1"/>
  <c r="T1268" i="1"/>
  <c r="S1268" i="1"/>
  <c r="R1268" i="1"/>
  <c r="P1268" i="1"/>
  <c r="O1268" i="1"/>
  <c r="N1268" i="1"/>
  <c r="M1268" i="1"/>
  <c r="L1268" i="1"/>
  <c r="K1268" i="1"/>
  <c r="J1268" i="1"/>
  <c r="F1268" i="1"/>
  <c r="Q1267" i="1"/>
  <c r="I1267" i="1"/>
  <c r="H1267" i="1" s="1"/>
  <c r="G1267" i="1" s="1"/>
  <c r="U1267" i="1" s="1"/>
  <c r="Q1266" i="1"/>
  <c r="I1266" i="1"/>
  <c r="H1266" i="1" s="1"/>
  <c r="G1266" i="1"/>
  <c r="U1266" i="1" s="1"/>
  <c r="Q1265" i="1"/>
  <c r="I1265" i="1"/>
  <c r="H1265" i="1" s="1"/>
  <c r="G1265" i="1" s="1"/>
  <c r="U1265" i="1" s="1"/>
  <c r="Q1264" i="1"/>
  <c r="I1264" i="1"/>
  <c r="H1264" i="1" s="1"/>
  <c r="Q1263" i="1"/>
  <c r="I1263" i="1"/>
  <c r="H1263" i="1" s="1"/>
  <c r="Q1262" i="1"/>
  <c r="I1262" i="1"/>
  <c r="H1262" i="1" s="1"/>
  <c r="Q1261" i="1"/>
  <c r="I1261" i="1"/>
  <c r="H1261" i="1"/>
  <c r="G1261" i="1" s="1"/>
  <c r="U1261" i="1" s="1"/>
  <c r="Q1260" i="1"/>
  <c r="I1260" i="1"/>
  <c r="H1260" i="1"/>
  <c r="G1260" i="1" s="1"/>
  <c r="T1259" i="1"/>
  <c r="T1258" i="1" s="1"/>
  <c r="S1259" i="1"/>
  <c r="R1259" i="1"/>
  <c r="P1259" i="1"/>
  <c r="P1258" i="1" s="1"/>
  <c r="O1259" i="1"/>
  <c r="O1258" i="1" s="1"/>
  <c r="N1259" i="1"/>
  <c r="N1258" i="1" s="1"/>
  <c r="M1259" i="1"/>
  <c r="L1259" i="1"/>
  <c r="K1259" i="1"/>
  <c r="J1259" i="1"/>
  <c r="F1259" i="1"/>
  <c r="S1258" i="1"/>
  <c r="R1258" i="1"/>
  <c r="K1258" i="1"/>
  <c r="J1258" i="1"/>
  <c r="Q1257" i="1"/>
  <c r="I1257" i="1"/>
  <c r="H1257" i="1" s="1"/>
  <c r="Q1256" i="1"/>
  <c r="I1256" i="1"/>
  <c r="H1256" i="1" s="1"/>
  <c r="G1256" i="1" s="1"/>
  <c r="U1256" i="1" s="1"/>
  <c r="Q1255" i="1"/>
  <c r="I1255" i="1"/>
  <c r="H1255" i="1" s="1"/>
  <c r="G1255" i="1" s="1"/>
  <c r="U1255" i="1" s="1"/>
  <c r="Q1254" i="1"/>
  <c r="I1254" i="1"/>
  <c r="H1254" i="1" s="1"/>
  <c r="Q1253" i="1"/>
  <c r="I1253" i="1"/>
  <c r="H1253" i="1" s="1"/>
  <c r="G1253" i="1" s="1"/>
  <c r="U1252" i="1"/>
  <c r="Q1252" i="1"/>
  <c r="Q1251" i="1"/>
  <c r="I1251" i="1"/>
  <c r="H1251" i="1" s="1"/>
  <c r="G1251" i="1" s="1"/>
  <c r="Q1250" i="1"/>
  <c r="I1250" i="1"/>
  <c r="H1250" i="1"/>
  <c r="G1250" i="1" s="1"/>
  <c r="U1250" i="1" s="1"/>
  <c r="Q1249" i="1"/>
  <c r="I1249" i="1"/>
  <c r="H1249" i="1" s="1"/>
  <c r="Q1248" i="1"/>
  <c r="I1248" i="1"/>
  <c r="H1248" i="1" s="1"/>
  <c r="G1248" i="1" s="1"/>
  <c r="U1248" i="1" s="1"/>
  <c r="Q1247" i="1"/>
  <c r="I1247" i="1"/>
  <c r="H1247" i="1" s="1"/>
  <c r="G1247" i="1"/>
  <c r="U1247" i="1" s="1"/>
  <c r="Q1246" i="1"/>
  <c r="I1246" i="1"/>
  <c r="H1246" i="1" s="1"/>
  <c r="G1246" i="1" s="1"/>
  <c r="U1246" i="1" s="1"/>
  <c r="Q1245" i="1"/>
  <c r="I1245" i="1"/>
  <c r="H1245" i="1" s="1"/>
  <c r="Q1244" i="1"/>
  <c r="I1244" i="1"/>
  <c r="H1244" i="1" s="1"/>
  <c r="Q1243" i="1"/>
  <c r="I1243" i="1"/>
  <c r="H1243" i="1" s="1"/>
  <c r="Q1242" i="1"/>
  <c r="I1242" i="1"/>
  <c r="H1242" i="1"/>
  <c r="G1242" i="1" s="1"/>
  <c r="U1242" i="1" s="1"/>
  <c r="Q1241" i="1"/>
  <c r="I1241" i="1"/>
  <c r="U1240" i="1"/>
  <c r="Q1240" i="1"/>
  <c r="Q1239" i="1" s="1"/>
  <c r="I1240" i="1"/>
  <c r="T1239" i="1"/>
  <c r="S1239" i="1"/>
  <c r="R1239" i="1"/>
  <c r="P1239" i="1"/>
  <c r="O1239" i="1"/>
  <c r="N1239" i="1"/>
  <c r="M1239" i="1"/>
  <c r="L1239" i="1"/>
  <c r="K1239" i="1"/>
  <c r="J1239" i="1"/>
  <c r="F1239" i="1"/>
  <c r="U1238" i="1"/>
  <c r="U1237" i="1"/>
  <c r="U1236" i="1"/>
  <c r="U1235" i="1"/>
  <c r="Q1234" i="1"/>
  <c r="Q1233" i="1" s="1"/>
  <c r="I1234" i="1"/>
  <c r="H1234" i="1" s="1"/>
  <c r="T1233" i="1"/>
  <c r="S1233" i="1"/>
  <c r="R1233" i="1"/>
  <c r="P1233" i="1"/>
  <c r="O1233" i="1"/>
  <c r="N1233" i="1"/>
  <c r="M1233" i="1"/>
  <c r="L1233" i="1"/>
  <c r="K1233" i="1"/>
  <c r="J1233" i="1"/>
  <c r="F1233" i="1"/>
  <c r="Q1232" i="1"/>
  <c r="Q1231" i="1" s="1"/>
  <c r="I1232" i="1"/>
  <c r="T1231" i="1"/>
  <c r="S1231" i="1"/>
  <c r="R1231" i="1"/>
  <c r="P1231" i="1"/>
  <c r="O1231" i="1"/>
  <c r="N1231" i="1"/>
  <c r="M1231" i="1"/>
  <c r="L1231" i="1"/>
  <c r="K1231" i="1"/>
  <c r="J1231" i="1"/>
  <c r="F1231" i="1"/>
  <c r="U1230" i="1"/>
  <c r="Q1229" i="1"/>
  <c r="Q1228" i="1" s="1"/>
  <c r="I1229" i="1"/>
  <c r="H1229" i="1" s="1"/>
  <c r="T1228" i="1"/>
  <c r="S1228" i="1"/>
  <c r="R1228" i="1"/>
  <c r="P1228" i="1"/>
  <c r="O1228" i="1"/>
  <c r="N1228" i="1"/>
  <c r="M1228" i="1"/>
  <c r="L1228" i="1"/>
  <c r="K1228" i="1"/>
  <c r="J1228" i="1"/>
  <c r="F1228" i="1"/>
  <c r="U1227" i="1"/>
  <c r="Q1226" i="1"/>
  <c r="I1226" i="1"/>
  <c r="T1225" i="1"/>
  <c r="S1225" i="1"/>
  <c r="R1225" i="1"/>
  <c r="Q1225" i="1"/>
  <c r="P1225" i="1"/>
  <c r="O1225" i="1"/>
  <c r="N1225" i="1"/>
  <c r="M1225" i="1"/>
  <c r="L1225" i="1"/>
  <c r="K1225" i="1"/>
  <c r="J1225" i="1"/>
  <c r="F1225" i="1"/>
  <c r="U1224" i="1"/>
  <c r="Q1223" i="1"/>
  <c r="I1223" i="1"/>
  <c r="H1223" i="1"/>
  <c r="G1223" i="1" s="1"/>
  <c r="U1223" i="1" s="1"/>
  <c r="Q1222" i="1"/>
  <c r="I1222" i="1"/>
  <c r="H1222" i="1"/>
  <c r="T1221" i="1"/>
  <c r="S1221" i="1"/>
  <c r="R1221" i="1"/>
  <c r="Q1221" i="1"/>
  <c r="P1221" i="1"/>
  <c r="O1221" i="1"/>
  <c r="N1221" i="1"/>
  <c r="M1221" i="1"/>
  <c r="L1221" i="1"/>
  <c r="K1221" i="1"/>
  <c r="J1221" i="1"/>
  <c r="I1221" i="1"/>
  <c r="F1221" i="1"/>
  <c r="U1220" i="1"/>
  <c r="Q1219" i="1"/>
  <c r="I1219" i="1"/>
  <c r="H1219" i="1" s="1"/>
  <c r="T1218" i="1"/>
  <c r="S1218" i="1"/>
  <c r="R1218" i="1"/>
  <c r="Q1218" i="1"/>
  <c r="P1218" i="1"/>
  <c r="O1218" i="1"/>
  <c r="N1218" i="1"/>
  <c r="M1218" i="1"/>
  <c r="M1217" i="1" s="1"/>
  <c r="L1218" i="1"/>
  <c r="K1218" i="1"/>
  <c r="J1218" i="1"/>
  <c r="I1218" i="1"/>
  <c r="F1218" i="1"/>
  <c r="Q1216" i="1"/>
  <c r="I1216" i="1"/>
  <c r="H1216" i="1" s="1"/>
  <c r="G1216" i="1" s="1"/>
  <c r="U1216" i="1" s="1"/>
  <c r="Q1215" i="1"/>
  <c r="I1215" i="1"/>
  <c r="H1215" i="1" s="1"/>
  <c r="Q1214" i="1"/>
  <c r="I1214" i="1"/>
  <c r="H1214" i="1" s="1"/>
  <c r="Q1213" i="1"/>
  <c r="I1213" i="1"/>
  <c r="H1213" i="1" s="1"/>
  <c r="G1213" i="1" s="1"/>
  <c r="U1213" i="1" s="1"/>
  <c r="Q1212" i="1"/>
  <c r="I1212" i="1"/>
  <c r="H1212" i="1" s="1"/>
  <c r="G1212" i="1" s="1"/>
  <c r="U1212" i="1" s="1"/>
  <c r="Q1211" i="1"/>
  <c r="I1211" i="1"/>
  <c r="H1211" i="1" s="1"/>
  <c r="U1210" i="1"/>
  <c r="Q1209" i="1"/>
  <c r="I1209" i="1"/>
  <c r="H1209" i="1" s="1"/>
  <c r="G1209" i="1" s="1"/>
  <c r="U1209" i="1" s="1"/>
  <c r="U1208" i="1"/>
  <c r="Q1207" i="1"/>
  <c r="I1207" i="1"/>
  <c r="H1207" i="1" s="1"/>
  <c r="Q1206" i="1"/>
  <c r="I1206" i="1"/>
  <c r="H1206" i="1"/>
  <c r="G1206" i="1" s="1"/>
  <c r="U1206" i="1" s="1"/>
  <c r="U1205" i="1"/>
  <c r="T1204" i="1"/>
  <c r="S1204" i="1"/>
  <c r="R1204" i="1"/>
  <c r="P1204" i="1"/>
  <c r="O1204" i="1"/>
  <c r="N1204" i="1"/>
  <c r="M1204" i="1"/>
  <c r="L1204" i="1"/>
  <c r="K1204" i="1"/>
  <c r="J1204" i="1"/>
  <c r="F1204" i="1"/>
  <c r="Q1203" i="1"/>
  <c r="Q1202" i="1" s="1"/>
  <c r="I1203" i="1"/>
  <c r="T1202" i="1"/>
  <c r="S1202" i="1"/>
  <c r="R1202" i="1"/>
  <c r="P1202" i="1"/>
  <c r="O1202" i="1"/>
  <c r="N1202" i="1"/>
  <c r="M1202" i="1"/>
  <c r="L1202" i="1"/>
  <c r="K1202" i="1"/>
  <c r="J1202" i="1"/>
  <c r="F1202" i="1"/>
  <c r="Q1201" i="1"/>
  <c r="I1201" i="1"/>
  <c r="Q1200" i="1"/>
  <c r="I1200" i="1"/>
  <c r="H1200" i="1" s="1"/>
  <c r="Q1199" i="1"/>
  <c r="Q1194" i="1" s="1"/>
  <c r="I1199" i="1"/>
  <c r="H1199" i="1" s="1"/>
  <c r="U1198" i="1"/>
  <c r="U1197" i="1"/>
  <c r="U1196" i="1"/>
  <c r="U1195" i="1"/>
  <c r="T1194" i="1"/>
  <c r="S1194" i="1"/>
  <c r="R1194" i="1"/>
  <c r="P1194" i="1"/>
  <c r="O1194" i="1"/>
  <c r="N1194" i="1"/>
  <c r="M1194" i="1"/>
  <c r="L1194" i="1"/>
  <c r="K1194" i="1"/>
  <c r="J1194" i="1"/>
  <c r="F1194" i="1"/>
  <c r="Q1193" i="1"/>
  <c r="I1193" i="1"/>
  <c r="H1193" i="1"/>
  <c r="G1193" i="1" s="1"/>
  <c r="U1193" i="1" s="1"/>
  <c r="Q1192" i="1"/>
  <c r="I1192" i="1"/>
  <c r="H1192" i="1"/>
  <c r="G1192" i="1" s="1"/>
  <c r="U1192" i="1" s="1"/>
  <c r="Q1191" i="1"/>
  <c r="Q1190" i="1" s="1"/>
  <c r="I1191" i="1"/>
  <c r="T1190" i="1"/>
  <c r="S1190" i="1"/>
  <c r="R1190" i="1"/>
  <c r="P1190" i="1"/>
  <c r="O1190" i="1"/>
  <c r="N1190" i="1"/>
  <c r="M1190" i="1"/>
  <c r="L1190" i="1"/>
  <c r="K1190" i="1"/>
  <c r="J1190" i="1"/>
  <c r="F1190" i="1"/>
  <c r="Q1189" i="1"/>
  <c r="I1189" i="1"/>
  <c r="H1189" i="1" s="1"/>
  <c r="T1188" i="1"/>
  <c r="S1188" i="1"/>
  <c r="R1188" i="1"/>
  <c r="Q1188" i="1"/>
  <c r="P1188" i="1"/>
  <c r="O1188" i="1"/>
  <c r="N1188" i="1"/>
  <c r="M1188" i="1"/>
  <c r="L1188" i="1"/>
  <c r="K1188" i="1"/>
  <c r="J1188" i="1"/>
  <c r="I1188" i="1"/>
  <c r="F1188" i="1"/>
  <c r="Q1187" i="1"/>
  <c r="I1187" i="1"/>
  <c r="H1187" i="1"/>
  <c r="G1187" i="1" s="1"/>
  <c r="U1187" i="1" s="1"/>
  <c r="Q1186" i="1"/>
  <c r="I1186" i="1"/>
  <c r="H1186" i="1"/>
  <c r="G1186" i="1" s="1"/>
  <c r="Q1185" i="1"/>
  <c r="I1185" i="1"/>
  <c r="H1185" i="1"/>
  <c r="G1185" i="1" s="1"/>
  <c r="U1185" i="1" s="1"/>
  <c r="Q1184" i="1"/>
  <c r="I1184" i="1"/>
  <c r="U1183" i="1"/>
  <c r="Q1182" i="1"/>
  <c r="I1182" i="1"/>
  <c r="H1182" i="1" s="1"/>
  <c r="G1182" i="1" s="1"/>
  <c r="T1181" i="1"/>
  <c r="S1181" i="1"/>
  <c r="R1181" i="1"/>
  <c r="P1181" i="1"/>
  <c r="O1181" i="1"/>
  <c r="N1181" i="1"/>
  <c r="M1181" i="1"/>
  <c r="L1181" i="1"/>
  <c r="K1181" i="1"/>
  <c r="J1181" i="1"/>
  <c r="F1181" i="1"/>
  <c r="Q1180" i="1"/>
  <c r="I1180" i="1"/>
  <c r="H1180" i="1" s="1"/>
  <c r="G1180" i="1" s="1"/>
  <c r="Q1179" i="1"/>
  <c r="I1179" i="1"/>
  <c r="H1179" i="1" s="1"/>
  <c r="T1178" i="1"/>
  <c r="S1178" i="1"/>
  <c r="R1178" i="1"/>
  <c r="Q1178" i="1"/>
  <c r="P1178" i="1"/>
  <c r="O1178" i="1"/>
  <c r="N1178" i="1"/>
  <c r="M1178" i="1"/>
  <c r="L1178" i="1"/>
  <c r="K1178" i="1"/>
  <c r="J1178" i="1"/>
  <c r="F1178" i="1"/>
  <c r="Q1177" i="1"/>
  <c r="I1177" i="1"/>
  <c r="H1177" i="1" s="1"/>
  <c r="G1177" i="1" s="1"/>
  <c r="U1177" i="1" s="1"/>
  <c r="Q1176" i="1"/>
  <c r="Q1175" i="1" s="1"/>
  <c r="I1176" i="1"/>
  <c r="H1176" i="1" s="1"/>
  <c r="T1175" i="1"/>
  <c r="S1175" i="1"/>
  <c r="R1175" i="1"/>
  <c r="P1175" i="1"/>
  <c r="O1175" i="1"/>
  <c r="N1175" i="1"/>
  <c r="M1175" i="1"/>
  <c r="L1175" i="1"/>
  <c r="K1175" i="1"/>
  <c r="J1175" i="1"/>
  <c r="F1175" i="1"/>
  <c r="Q1174" i="1"/>
  <c r="I1174" i="1"/>
  <c r="H1174" i="1" s="1"/>
  <c r="Q1173" i="1"/>
  <c r="I1173" i="1"/>
  <c r="H1173" i="1" s="1"/>
  <c r="Q1172" i="1"/>
  <c r="I1172" i="1"/>
  <c r="H1172" i="1" s="1"/>
  <c r="G1172" i="1" s="1"/>
  <c r="U1172" i="1" s="1"/>
  <c r="Q1171" i="1"/>
  <c r="I1171" i="1"/>
  <c r="H1171" i="1" s="1"/>
  <c r="Q1170" i="1"/>
  <c r="I1170" i="1"/>
  <c r="H1170" i="1" s="1"/>
  <c r="Q1169" i="1"/>
  <c r="I1169" i="1"/>
  <c r="H1169" i="1" s="1"/>
  <c r="G1169" i="1"/>
  <c r="U1169" i="1" s="1"/>
  <c r="Q1168" i="1"/>
  <c r="I1168" i="1"/>
  <c r="H1168" i="1" s="1"/>
  <c r="G1168" i="1" s="1"/>
  <c r="U1168" i="1" s="1"/>
  <c r="Q1167" i="1"/>
  <c r="I1167" i="1"/>
  <c r="T1166" i="1"/>
  <c r="S1166" i="1"/>
  <c r="R1166" i="1"/>
  <c r="P1166" i="1"/>
  <c r="P1165" i="1" s="1"/>
  <c r="O1166" i="1"/>
  <c r="N1166" i="1"/>
  <c r="M1166" i="1"/>
  <c r="L1166" i="1"/>
  <c r="K1166" i="1"/>
  <c r="J1166" i="1"/>
  <c r="F1166" i="1"/>
  <c r="L1165" i="1"/>
  <c r="Q1164" i="1"/>
  <c r="I1164" i="1"/>
  <c r="H1164" i="1"/>
  <c r="G1164" i="1" s="1"/>
  <c r="T1163" i="1"/>
  <c r="S1163" i="1"/>
  <c r="R1163" i="1"/>
  <c r="Q1163" i="1"/>
  <c r="P1163" i="1"/>
  <c r="O1163" i="1"/>
  <c r="N1163" i="1"/>
  <c r="M1163" i="1"/>
  <c r="L1163" i="1"/>
  <c r="K1163" i="1"/>
  <c r="J1163" i="1"/>
  <c r="I1163" i="1"/>
  <c r="F1163" i="1"/>
  <c r="Q1162" i="1"/>
  <c r="I1162" i="1"/>
  <c r="H1162" i="1" s="1"/>
  <c r="Q1161" i="1"/>
  <c r="I1161" i="1"/>
  <c r="H1161" i="1"/>
  <c r="G1161" i="1" s="1"/>
  <c r="Q1160" i="1"/>
  <c r="I1160" i="1"/>
  <c r="H1160" i="1" s="1"/>
  <c r="G1160" i="1" s="1"/>
  <c r="Q1159" i="1"/>
  <c r="I1159" i="1"/>
  <c r="H1159" i="1" s="1"/>
  <c r="Q1158" i="1"/>
  <c r="I1158" i="1"/>
  <c r="H1158" i="1" s="1"/>
  <c r="Q1157" i="1"/>
  <c r="I1157" i="1"/>
  <c r="H1157" i="1"/>
  <c r="G1157" i="1" s="1"/>
  <c r="Q1156" i="1"/>
  <c r="I1156" i="1"/>
  <c r="H1156" i="1" s="1"/>
  <c r="Q1155" i="1"/>
  <c r="I1155" i="1"/>
  <c r="H1155" i="1" s="1"/>
  <c r="Q1154" i="1"/>
  <c r="I1154" i="1"/>
  <c r="H1154" i="1"/>
  <c r="G1154" i="1" s="1"/>
  <c r="Q1153" i="1"/>
  <c r="I1153" i="1"/>
  <c r="H1153" i="1" s="1"/>
  <c r="G1153" i="1" s="1"/>
  <c r="Q1152" i="1"/>
  <c r="I1152" i="1"/>
  <c r="H1152" i="1" s="1"/>
  <c r="Q1151" i="1"/>
  <c r="I1151" i="1"/>
  <c r="H1151" i="1" s="1"/>
  <c r="Q1150" i="1"/>
  <c r="I1150" i="1"/>
  <c r="H1150" i="1"/>
  <c r="G1150" i="1" s="1"/>
  <c r="Q1149" i="1"/>
  <c r="I1149" i="1"/>
  <c r="H1149" i="1" s="1"/>
  <c r="G1149" i="1" s="1"/>
  <c r="Q1148" i="1"/>
  <c r="I1148" i="1"/>
  <c r="H1148" i="1" s="1"/>
  <c r="Q1147" i="1"/>
  <c r="I1147" i="1"/>
  <c r="H1147" i="1" s="1"/>
  <c r="Q1146" i="1"/>
  <c r="I1146" i="1"/>
  <c r="H1146" i="1"/>
  <c r="G1146" i="1" s="1"/>
  <c r="Q1145" i="1"/>
  <c r="I1145" i="1"/>
  <c r="H1145" i="1" s="1"/>
  <c r="G1145" i="1" s="1"/>
  <c r="Q1144" i="1"/>
  <c r="I1144" i="1"/>
  <c r="H1144" i="1" s="1"/>
  <c r="Q1143" i="1"/>
  <c r="I1143" i="1"/>
  <c r="H1143" i="1" s="1"/>
  <c r="Q1142" i="1"/>
  <c r="I1142" i="1"/>
  <c r="H1142" i="1"/>
  <c r="G1142" i="1" s="1"/>
  <c r="Q1141" i="1"/>
  <c r="I1141" i="1"/>
  <c r="H1141" i="1" s="1"/>
  <c r="G1141" i="1" s="1"/>
  <c r="Q1140" i="1"/>
  <c r="I1140" i="1"/>
  <c r="H1140" i="1" s="1"/>
  <c r="Q1139" i="1"/>
  <c r="I1139" i="1"/>
  <c r="H1139" i="1" s="1"/>
  <c r="Q1138" i="1"/>
  <c r="I1138" i="1"/>
  <c r="H1138" i="1"/>
  <c r="G1138" i="1" s="1"/>
  <c r="Q1137" i="1"/>
  <c r="I1137" i="1"/>
  <c r="H1137" i="1" s="1"/>
  <c r="G1137" i="1" s="1"/>
  <c r="Q1136" i="1"/>
  <c r="I1136" i="1"/>
  <c r="H1136" i="1" s="1"/>
  <c r="Q1135" i="1"/>
  <c r="I1135" i="1"/>
  <c r="Q1134" i="1"/>
  <c r="I1134" i="1"/>
  <c r="H1134" i="1"/>
  <c r="G1134" i="1" s="1"/>
  <c r="Q1133" i="1"/>
  <c r="I1133" i="1"/>
  <c r="H1133" i="1" s="1"/>
  <c r="T1132" i="1"/>
  <c r="S1132" i="1"/>
  <c r="R1132" i="1"/>
  <c r="P1132" i="1"/>
  <c r="O1132" i="1"/>
  <c r="N1132" i="1"/>
  <c r="M1132" i="1"/>
  <c r="L1132" i="1"/>
  <c r="K1132" i="1"/>
  <c r="J1132" i="1"/>
  <c r="F1132" i="1"/>
  <c r="Q1131" i="1"/>
  <c r="I1131" i="1"/>
  <c r="H1131" i="1" s="1"/>
  <c r="G1131" i="1" s="1"/>
  <c r="U1131" i="1" s="1"/>
  <c r="Q1130" i="1"/>
  <c r="I1130" i="1"/>
  <c r="H1130" i="1" s="1"/>
  <c r="Q1129" i="1"/>
  <c r="I1129" i="1"/>
  <c r="H1129" i="1" s="1"/>
  <c r="Q1128" i="1"/>
  <c r="I1128" i="1"/>
  <c r="H1128" i="1" s="1"/>
  <c r="G1128" i="1" s="1"/>
  <c r="U1128" i="1" s="1"/>
  <c r="Q1127" i="1"/>
  <c r="I1127" i="1"/>
  <c r="H1127" i="1" s="1"/>
  <c r="Q1126" i="1"/>
  <c r="I1126" i="1"/>
  <c r="H1126" i="1" s="1"/>
  <c r="G1126" i="1" s="1"/>
  <c r="U1126" i="1" s="1"/>
  <c r="Q1125" i="1"/>
  <c r="I1125" i="1"/>
  <c r="H1125" i="1"/>
  <c r="G1125" i="1" s="1"/>
  <c r="U1125" i="1" s="1"/>
  <c r="Q1124" i="1"/>
  <c r="I1124" i="1"/>
  <c r="H1124" i="1" s="1"/>
  <c r="Q1123" i="1"/>
  <c r="I1123" i="1"/>
  <c r="H1123" i="1"/>
  <c r="G1123" i="1" s="1"/>
  <c r="U1123" i="1" s="1"/>
  <c r="Q1122" i="1"/>
  <c r="I1122" i="1"/>
  <c r="H1122" i="1" s="1"/>
  <c r="Q1121" i="1"/>
  <c r="I1121" i="1"/>
  <c r="H1121" i="1" s="1"/>
  <c r="G1121" i="1" s="1"/>
  <c r="U1121" i="1" s="1"/>
  <c r="Q1120" i="1"/>
  <c r="I1120" i="1"/>
  <c r="H1120" i="1" s="1"/>
  <c r="G1120" i="1" s="1"/>
  <c r="U1120" i="1" s="1"/>
  <c r="Q1119" i="1"/>
  <c r="I1119" i="1"/>
  <c r="H1119" i="1" s="1"/>
  <c r="Q1118" i="1"/>
  <c r="I1118" i="1"/>
  <c r="H1118" i="1" s="1"/>
  <c r="G1118" i="1" s="1"/>
  <c r="U1118" i="1" s="1"/>
  <c r="Q1117" i="1"/>
  <c r="I1117" i="1"/>
  <c r="H1117" i="1" s="1"/>
  <c r="Q1116" i="1"/>
  <c r="I1116" i="1"/>
  <c r="H1116" i="1" s="1"/>
  <c r="Q1115" i="1"/>
  <c r="I1115" i="1"/>
  <c r="H1115" i="1" s="1"/>
  <c r="G1115" i="1" s="1"/>
  <c r="U1115" i="1" s="1"/>
  <c r="Q1114" i="1"/>
  <c r="I1114" i="1"/>
  <c r="H1114" i="1" s="1"/>
  <c r="Q1113" i="1"/>
  <c r="I1113" i="1"/>
  <c r="H1113" i="1" s="1"/>
  <c r="Q1112" i="1"/>
  <c r="I1112" i="1"/>
  <c r="H1112" i="1" s="1"/>
  <c r="G1112" i="1" s="1"/>
  <c r="U1112" i="1" s="1"/>
  <c r="Q1111" i="1"/>
  <c r="I1111" i="1"/>
  <c r="H1111" i="1" s="1"/>
  <c r="Q1110" i="1"/>
  <c r="I1110" i="1"/>
  <c r="Q1109" i="1"/>
  <c r="I1109" i="1"/>
  <c r="H1109" i="1" s="1"/>
  <c r="Q1108" i="1"/>
  <c r="I1108" i="1"/>
  <c r="H1108" i="1" s="1"/>
  <c r="G1108" i="1" s="1"/>
  <c r="T1107" i="1"/>
  <c r="S1107" i="1"/>
  <c r="R1107" i="1"/>
  <c r="P1107" i="1"/>
  <c r="O1107" i="1"/>
  <c r="N1107" i="1"/>
  <c r="M1107" i="1"/>
  <c r="L1107" i="1"/>
  <c r="K1107" i="1"/>
  <c r="J1107" i="1"/>
  <c r="F1107" i="1"/>
  <c r="Q1106" i="1"/>
  <c r="I1106" i="1"/>
  <c r="H1106" i="1" s="1"/>
  <c r="G1106" i="1" s="1"/>
  <c r="U1106" i="1" s="1"/>
  <c r="Q1105" i="1"/>
  <c r="I1105" i="1"/>
  <c r="H1105" i="1" s="1"/>
  <c r="Q1104" i="1"/>
  <c r="I1104" i="1"/>
  <c r="H1104" i="1" s="1"/>
  <c r="G1104" i="1" s="1"/>
  <c r="U1104" i="1" s="1"/>
  <c r="Q1103" i="1"/>
  <c r="G1103" i="1" s="1"/>
  <c r="U1103" i="1" s="1"/>
  <c r="I1103" i="1"/>
  <c r="H1103" i="1" s="1"/>
  <c r="I1102" i="1"/>
  <c r="H1102" i="1" s="1"/>
  <c r="G1102" i="1" s="1"/>
  <c r="Q1101" i="1"/>
  <c r="I1101" i="1"/>
  <c r="H1101" i="1" s="1"/>
  <c r="G1101" i="1"/>
  <c r="U1101" i="1" s="1"/>
  <c r="Q1100" i="1"/>
  <c r="I1100" i="1"/>
  <c r="H1100" i="1"/>
  <c r="G1100" i="1" s="1"/>
  <c r="U1100" i="1" s="1"/>
  <c r="Q1099" i="1"/>
  <c r="I1099" i="1"/>
  <c r="H1099" i="1" s="1"/>
  <c r="Q1098" i="1"/>
  <c r="I1098" i="1"/>
  <c r="H1098" i="1" s="1"/>
  <c r="G1098" i="1" s="1"/>
  <c r="U1098" i="1" s="1"/>
  <c r="U1097" i="1"/>
  <c r="Q1097" i="1"/>
  <c r="I1097" i="1"/>
  <c r="H1097" i="1" s="1"/>
  <c r="G1097" i="1"/>
  <c r="Q1096" i="1"/>
  <c r="I1096" i="1"/>
  <c r="H1096" i="1" s="1"/>
  <c r="G1096" i="1" s="1"/>
  <c r="U1096" i="1" s="1"/>
  <c r="Q1095" i="1"/>
  <c r="I1095" i="1"/>
  <c r="H1095" i="1" s="1"/>
  <c r="G1095" i="1" s="1"/>
  <c r="U1095" i="1" s="1"/>
  <c r="Q1094" i="1"/>
  <c r="I1094" i="1"/>
  <c r="H1094" i="1" s="1"/>
  <c r="Q1093" i="1"/>
  <c r="I1093" i="1"/>
  <c r="H1093" i="1" s="1"/>
  <c r="G1093" i="1" s="1"/>
  <c r="U1093" i="1" s="1"/>
  <c r="Q1092" i="1"/>
  <c r="I1092" i="1"/>
  <c r="H1092" i="1"/>
  <c r="G1092" i="1" s="1"/>
  <c r="U1092" i="1" s="1"/>
  <c r="Q1091" i="1"/>
  <c r="I1091" i="1"/>
  <c r="Q1090" i="1"/>
  <c r="I1090" i="1"/>
  <c r="H1090" i="1" s="1"/>
  <c r="Q1089" i="1"/>
  <c r="I1089" i="1"/>
  <c r="H1089" i="1" s="1"/>
  <c r="T1088" i="1"/>
  <c r="S1088" i="1"/>
  <c r="R1088" i="1"/>
  <c r="P1088" i="1"/>
  <c r="O1088" i="1"/>
  <c r="N1088" i="1"/>
  <c r="M1088" i="1"/>
  <c r="L1088" i="1"/>
  <c r="K1088" i="1"/>
  <c r="J1088" i="1"/>
  <c r="F1088" i="1"/>
  <c r="U1087" i="1"/>
  <c r="U1086" i="1"/>
  <c r="U1085" i="1"/>
  <c r="U1084" i="1"/>
  <c r="U1083" i="1"/>
  <c r="U1082" i="1"/>
  <c r="U1081" i="1"/>
  <c r="U1080" i="1"/>
  <c r="U1079" i="1"/>
  <c r="U1078" i="1"/>
  <c r="U1077" i="1"/>
  <c r="U1076" i="1"/>
  <c r="U1075" i="1"/>
  <c r="U1074" i="1"/>
  <c r="U1073" i="1"/>
  <c r="U1072" i="1"/>
  <c r="U1071" i="1"/>
  <c r="U1070" i="1"/>
  <c r="U1069" i="1"/>
  <c r="U1068" i="1"/>
  <c r="U1067" i="1"/>
  <c r="U1066" i="1"/>
  <c r="U1065" i="1"/>
  <c r="U1064" i="1"/>
  <c r="U1063" i="1"/>
  <c r="U1062" i="1"/>
  <c r="U1061" i="1"/>
  <c r="U1060" i="1"/>
  <c r="U1059" i="1"/>
  <c r="U1058" i="1"/>
  <c r="U1057" i="1"/>
  <c r="T1056" i="1"/>
  <c r="S1056" i="1"/>
  <c r="R1056" i="1"/>
  <c r="Q1056" i="1"/>
  <c r="P1056" i="1"/>
  <c r="O1056" i="1"/>
  <c r="N1056" i="1"/>
  <c r="M1056" i="1"/>
  <c r="L1056" i="1"/>
  <c r="K1056" i="1"/>
  <c r="J1056" i="1"/>
  <c r="I1056" i="1"/>
  <c r="H1056" i="1"/>
  <c r="G1056" i="1"/>
  <c r="U1056" i="1" s="1"/>
  <c r="F1056" i="1"/>
  <c r="U1055" i="1"/>
  <c r="U1054" i="1"/>
  <c r="U1053" i="1"/>
  <c r="T1052" i="1"/>
  <c r="S1052" i="1"/>
  <c r="R1052" i="1"/>
  <c r="Q1052" i="1"/>
  <c r="P1052" i="1"/>
  <c r="O1052" i="1"/>
  <c r="N1052" i="1"/>
  <c r="M1052" i="1"/>
  <c r="L1052" i="1"/>
  <c r="K1052" i="1"/>
  <c r="J1052" i="1"/>
  <c r="I1052" i="1"/>
  <c r="H1052" i="1"/>
  <c r="G1052" i="1"/>
  <c r="U1052" i="1" s="1"/>
  <c r="F1052" i="1"/>
  <c r="U1051" i="1"/>
  <c r="Q1050" i="1"/>
  <c r="I1050" i="1"/>
  <c r="H1050" i="1" s="1"/>
  <c r="G1050" i="1"/>
  <c r="U1050" i="1" s="1"/>
  <c r="Q1049" i="1"/>
  <c r="I1049" i="1"/>
  <c r="H1049" i="1" s="1"/>
  <c r="T1048" i="1"/>
  <c r="S1048" i="1"/>
  <c r="R1048" i="1"/>
  <c r="P1048" i="1"/>
  <c r="O1048" i="1"/>
  <c r="N1048" i="1"/>
  <c r="M1048" i="1"/>
  <c r="L1048" i="1"/>
  <c r="K1048" i="1"/>
  <c r="J1048" i="1"/>
  <c r="I1048" i="1"/>
  <c r="F1048" i="1"/>
  <c r="U1047" i="1"/>
  <c r="Q1046" i="1"/>
  <c r="Q1044" i="1" s="1"/>
  <c r="I1046" i="1"/>
  <c r="H1046" i="1" s="1"/>
  <c r="Q1045" i="1"/>
  <c r="I1045" i="1"/>
  <c r="T1044" i="1"/>
  <c r="S1044" i="1"/>
  <c r="R1044" i="1"/>
  <c r="P1044" i="1"/>
  <c r="O1044" i="1"/>
  <c r="N1044" i="1"/>
  <c r="M1044" i="1"/>
  <c r="L1044" i="1"/>
  <c r="K1044" i="1"/>
  <c r="J1044" i="1"/>
  <c r="F1044" i="1"/>
  <c r="Q1042" i="1"/>
  <c r="Q1039" i="1" s="1"/>
  <c r="I1042" i="1"/>
  <c r="H1042" i="1" s="1"/>
  <c r="G1042" i="1" s="1"/>
  <c r="U1042" i="1" s="1"/>
  <c r="Q1041" i="1"/>
  <c r="I1041" i="1"/>
  <c r="Q1040" i="1"/>
  <c r="I1040" i="1"/>
  <c r="H1040" i="1" s="1"/>
  <c r="T1039" i="1"/>
  <c r="S1039" i="1"/>
  <c r="R1039" i="1"/>
  <c r="P1039" i="1"/>
  <c r="O1039" i="1"/>
  <c r="N1039" i="1"/>
  <c r="M1039" i="1"/>
  <c r="L1039" i="1"/>
  <c r="K1039" i="1"/>
  <c r="J1039" i="1"/>
  <c r="F1039" i="1"/>
  <c r="U1038" i="1"/>
  <c r="U1037" i="1"/>
  <c r="Q1036" i="1"/>
  <c r="Q1034" i="1" s="1"/>
  <c r="I1036" i="1"/>
  <c r="U1035" i="1"/>
  <c r="T1034" i="1"/>
  <c r="S1034" i="1"/>
  <c r="R1034" i="1"/>
  <c r="P1034" i="1"/>
  <c r="O1034" i="1"/>
  <c r="N1034" i="1"/>
  <c r="M1034" i="1"/>
  <c r="L1034" i="1"/>
  <c r="K1034" i="1"/>
  <c r="J1034" i="1"/>
  <c r="F1034" i="1"/>
  <c r="U1033" i="1"/>
  <c r="Q1033" i="1"/>
  <c r="I1033" i="1"/>
  <c r="H1033" i="1" s="1"/>
  <c r="G1033" i="1" s="1"/>
  <c r="Q1032" i="1"/>
  <c r="I1032" i="1"/>
  <c r="H1032" i="1"/>
  <c r="Q1031" i="1"/>
  <c r="I1031" i="1"/>
  <c r="H1031" i="1" s="1"/>
  <c r="G1031" i="1" s="1"/>
  <c r="U1031" i="1" s="1"/>
  <c r="Q1030" i="1"/>
  <c r="I1030" i="1"/>
  <c r="H1030" i="1" s="1"/>
  <c r="G1030" i="1" s="1"/>
  <c r="U1030" i="1" s="1"/>
  <c r="Q1029" i="1"/>
  <c r="G1029" i="1" s="1"/>
  <c r="U1029" i="1" s="1"/>
  <c r="I1029" i="1"/>
  <c r="H1029" i="1" s="1"/>
  <c r="Q1028" i="1"/>
  <c r="I1028" i="1"/>
  <c r="H1028" i="1" s="1"/>
  <c r="G1028" i="1" s="1"/>
  <c r="U1028" i="1" s="1"/>
  <c r="Q1027" i="1"/>
  <c r="I1027" i="1"/>
  <c r="H1027" i="1" s="1"/>
  <c r="Q1026" i="1"/>
  <c r="I1026" i="1"/>
  <c r="H1026" i="1" s="1"/>
  <c r="Q1025" i="1"/>
  <c r="I1025" i="1"/>
  <c r="H1025" i="1" s="1"/>
  <c r="Q1024" i="1"/>
  <c r="I1024" i="1"/>
  <c r="H1024" i="1"/>
  <c r="Q1023" i="1"/>
  <c r="I1023" i="1"/>
  <c r="H1023" i="1" s="1"/>
  <c r="G1023" i="1" s="1"/>
  <c r="U1023" i="1" s="1"/>
  <c r="Q1022" i="1"/>
  <c r="I1022" i="1"/>
  <c r="H1022" i="1" s="1"/>
  <c r="G1022" i="1" s="1"/>
  <c r="U1022" i="1" s="1"/>
  <c r="Q1021" i="1"/>
  <c r="I1021" i="1"/>
  <c r="H1021" i="1" s="1"/>
  <c r="G1021" i="1" s="1"/>
  <c r="U1021" i="1" s="1"/>
  <c r="Q1020" i="1"/>
  <c r="I1020" i="1"/>
  <c r="H1020" i="1"/>
  <c r="T1019" i="1"/>
  <c r="S1019" i="1"/>
  <c r="R1019" i="1"/>
  <c r="P1019" i="1"/>
  <c r="O1019" i="1"/>
  <c r="N1019" i="1"/>
  <c r="M1019" i="1"/>
  <c r="L1019" i="1"/>
  <c r="K1019" i="1"/>
  <c r="J1019" i="1"/>
  <c r="F1019" i="1"/>
  <c r="Q1018" i="1"/>
  <c r="Q1017" i="1" s="1"/>
  <c r="I1018" i="1"/>
  <c r="T1017" i="1"/>
  <c r="S1017" i="1"/>
  <c r="R1017" i="1"/>
  <c r="P1017" i="1"/>
  <c r="O1017" i="1"/>
  <c r="N1017" i="1"/>
  <c r="M1017" i="1"/>
  <c r="L1017" i="1"/>
  <c r="K1017" i="1"/>
  <c r="J1017" i="1"/>
  <c r="F1017" i="1"/>
  <c r="Q1016" i="1"/>
  <c r="I1016" i="1"/>
  <c r="H1016" i="1" s="1"/>
  <c r="Q1015" i="1"/>
  <c r="I1015" i="1"/>
  <c r="H1015" i="1"/>
  <c r="G1015" i="1" s="1"/>
  <c r="U1015" i="1" s="1"/>
  <c r="Q1014" i="1"/>
  <c r="I1014" i="1"/>
  <c r="H1014" i="1"/>
  <c r="T1013" i="1"/>
  <c r="S1013" i="1"/>
  <c r="R1013" i="1"/>
  <c r="P1013" i="1"/>
  <c r="O1013" i="1"/>
  <c r="N1013" i="1"/>
  <c r="M1013" i="1"/>
  <c r="L1013" i="1"/>
  <c r="K1013" i="1"/>
  <c r="J1013" i="1"/>
  <c r="F1013" i="1"/>
  <c r="Q1012" i="1"/>
  <c r="I1012" i="1"/>
  <c r="H1012" i="1" s="1"/>
  <c r="Q1011" i="1"/>
  <c r="I1011" i="1"/>
  <c r="Q1010" i="1"/>
  <c r="I1010" i="1"/>
  <c r="H1010" i="1" s="1"/>
  <c r="U1009" i="1"/>
  <c r="Q1009" i="1"/>
  <c r="I1009" i="1"/>
  <c r="H1009" i="1" s="1"/>
  <c r="G1009" i="1" s="1"/>
  <c r="Q1008" i="1"/>
  <c r="I1008" i="1"/>
  <c r="H1008" i="1"/>
  <c r="Q1007" i="1"/>
  <c r="I1007" i="1"/>
  <c r="H1007" i="1" s="1"/>
  <c r="G1007" i="1" s="1"/>
  <c r="U1007" i="1" s="1"/>
  <c r="Q1006" i="1"/>
  <c r="I1006" i="1"/>
  <c r="H1006" i="1" s="1"/>
  <c r="Q1005" i="1"/>
  <c r="I1005" i="1"/>
  <c r="H1005" i="1" s="1"/>
  <c r="G1005" i="1" s="1"/>
  <c r="U1005" i="1" s="1"/>
  <c r="Q1004" i="1"/>
  <c r="I1004" i="1"/>
  <c r="H1004" i="1" s="1"/>
  <c r="G1004" i="1" s="1"/>
  <c r="U1004" i="1" s="1"/>
  <c r="Q1003" i="1"/>
  <c r="I1003" i="1"/>
  <c r="H1003" i="1" s="1"/>
  <c r="Q1002" i="1"/>
  <c r="I1002" i="1"/>
  <c r="H1002" i="1" s="1"/>
  <c r="Q1001" i="1"/>
  <c r="G1001" i="1" s="1"/>
  <c r="U1001" i="1" s="1"/>
  <c r="I1001" i="1"/>
  <c r="H1001" i="1" s="1"/>
  <c r="Q1000" i="1"/>
  <c r="I1000" i="1"/>
  <c r="H1000" i="1" s="1"/>
  <c r="G1000" i="1" s="1"/>
  <c r="U1000" i="1" s="1"/>
  <c r="Q999" i="1"/>
  <c r="I999" i="1"/>
  <c r="H999" i="1" s="1"/>
  <c r="Q998" i="1"/>
  <c r="I998" i="1"/>
  <c r="H998" i="1" s="1"/>
  <c r="Q997" i="1"/>
  <c r="I997" i="1"/>
  <c r="H997" i="1"/>
  <c r="G997" i="1" s="1"/>
  <c r="U997" i="1" s="1"/>
  <c r="Q996" i="1"/>
  <c r="I996" i="1"/>
  <c r="H996" i="1"/>
  <c r="G996" i="1" s="1"/>
  <c r="U996" i="1" s="1"/>
  <c r="Q995" i="1"/>
  <c r="I995" i="1"/>
  <c r="H995" i="1" s="1"/>
  <c r="G995" i="1" s="1"/>
  <c r="U995" i="1" s="1"/>
  <c r="Q994" i="1"/>
  <c r="I994" i="1"/>
  <c r="H994" i="1" s="1"/>
  <c r="G994" i="1" s="1"/>
  <c r="U994" i="1" s="1"/>
  <c r="Q993" i="1"/>
  <c r="I993" i="1"/>
  <c r="H993" i="1" s="1"/>
  <c r="G993" i="1" s="1"/>
  <c r="U993" i="1" s="1"/>
  <c r="Q992" i="1"/>
  <c r="I992" i="1"/>
  <c r="H992" i="1" s="1"/>
  <c r="G992" i="1" s="1"/>
  <c r="U992" i="1" s="1"/>
  <c r="Q991" i="1"/>
  <c r="I991" i="1"/>
  <c r="H991" i="1" s="1"/>
  <c r="Q990" i="1"/>
  <c r="I990" i="1"/>
  <c r="H990" i="1" s="1"/>
  <c r="T989" i="1"/>
  <c r="S989" i="1"/>
  <c r="R989" i="1"/>
  <c r="P989" i="1"/>
  <c r="O989" i="1"/>
  <c r="N989" i="1"/>
  <c r="M989" i="1"/>
  <c r="L989" i="1"/>
  <c r="K989" i="1"/>
  <c r="J989" i="1"/>
  <c r="F989" i="1"/>
  <c r="Q988" i="1"/>
  <c r="I988" i="1"/>
  <c r="H988" i="1" s="1"/>
  <c r="G988" i="1" s="1"/>
  <c r="Q987" i="1"/>
  <c r="I987" i="1"/>
  <c r="H987" i="1" s="1"/>
  <c r="G987" i="1"/>
  <c r="U987" i="1" s="1"/>
  <c r="Q986" i="1"/>
  <c r="I986" i="1"/>
  <c r="H986" i="1" s="1"/>
  <c r="G986" i="1" s="1"/>
  <c r="U986" i="1" s="1"/>
  <c r="Q985" i="1"/>
  <c r="I985" i="1"/>
  <c r="H985" i="1" s="1"/>
  <c r="Q984" i="1"/>
  <c r="I984" i="1"/>
  <c r="H984" i="1" s="1"/>
  <c r="U983" i="1"/>
  <c r="Q983" i="1"/>
  <c r="I983" i="1"/>
  <c r="H983" i="1" s="1"/>
  <c r="G983" i="1" s="1"/>
  <c r="Q982" i="1"/>
  <c r="I982" i="1"/>
  <c r="H982" i="1"/>
  <c r="Q981" i="1"/>
  <c r="I981" i="1"/>
  <c r="H981" i="1" s="1"/>
  <c r="G981" i="1" s="1"/>
  <c r="U981" i="1" s="1"/>
  <c r="Q980" i="1"/>
  <c r="I980" i="1"/>
  <c r="H980" i="1" s="1"/>
  <c r="Q979" i="1"/>
  <c r="I979" i="1"/>
  <c r="H979" i="1" s="1"/>
  <c r="G979" i="1" s="1"/>
  <c r="Q978" i="1"/>
  <c r="I978" i="1"/>
  <c r="H978" i="1" s="1"/>
  <c r="G978" i="1"/>
  <c r="U978" i="1" s="1"/>
  <c r="Q977" i="1"/>
  <c r="I977" i="1"/>
  <c r="H977" i="1" s="1"/>
  <c r="G977" i="1" s="1"/>
  <c r="U977" i="1" s="1"/>
  <c r="Q976" i="1"/>
  <c r="I976" i="1"/>
  <c r="H976" i="1" s="1"/>
  <c r="Q975" i="1"/>
  <c r="I975" i="1"/>
  <c r="H975" i="1" s="1"/>
  <c r="U974" i="1"/>
  <c r="Q974" i="1"/>
  <c r="I974" i="1"/>
  <c r="H974" i="1" s="1"/>
  <c r="G974" i="1" s="1"/>
  <c r="Q973" i="1"/>
  <c r="I973" i="1"/>
  <c r="H973" i="1"/>
  <c r="Q972" i="1"/>
  <c r="I972" i="1"/>
  <c r="Q971" i="1"/>
  <c r="I971" i="1"/>
  <c r="H971" i="1" s="1"/>
  <c r="G971" i="1" s="1"/>
  <c r="U971" i="1" s="1"/>
  <c r="Q970" i="1"/>
  <c r="G970" i="1" s="1"/>
  <c r="U970" i="1" s="1"/>
  <c r="I970" i="1"/>
  <c r="H970" i="1" s="1"/>
  <c r="T969" i="1"/>
  <c r="S969" i="1"/>
  <c r="R969" i="1"/>
  <c r="P969" i="1"/>
  <c r="O969" i="1"/>
  <c r="N969" i="1"/>
  <c r="M969" i="1"/>
  <c r="L969" i="1"/>
  <c r="K969" i="1"/>
  <c r="J969" i="1"/>
  <c r="F969" i="1"/>
  <c r="Q968" i="1"/>
  <c r="I968" i="1"/>
  <c r="H968" i="1"/>
  <c r="G968" i="1" s="1"/>
  <c r="U968" i="1" s="1"/>
  <c r="Q967" i="1"/>
  <c r="I967" i="1"/>
  <c r="H967" i="1" s="1"/>
  <c r="G967" i="1" s="1"/>
  <c r="U967" i="1" s="1"/>
  <c r="Q966" i="1"/>
  <c r="I966" i="1"/>
  <c r="H966" i="1" s="1"/>
  <c r="G966" i="1" s="1"/>
  <c r="U966" i="1" s="1"/>
  <c r="Q965" i="1"/>
  <c r="I965" i="1"/>
  <c r="H965" i="1" s="1"/>
  <c r="G965" i="1" s="1"/>
  <c r="U965" i="1" s="1"/>
  <c r="Q964" i="1"/>
  <c r="I964" i="1"/>
  <c r="H964" i="1"/>
  <c r="Q963" i="1"/>
  <c r="I963" i="1"/>
  <c r="H963" i="1" s="1"/>
  <c r="G963" i="1" s="1"/>
  <c r="U963" i="1" s="1"/>
  <c r="Q962" i="1"/>
  <c r="I962" i="1"/>
  <c r="H962" i="1" s="1"/>
  <c r="G962" i="1" s="1"/>
  <c r="U962" i="1" s="1"/>
  <c r="Q961" i="1"/>
  <c r="I961" i="1"/>
  <c r="H961" i="1" s="1"/>
  <c r="G961" i="1" s="1"/>
  <c r="U961" i="1" s="1"/>
  <c r="Q960" i="1"/>
  <c r="I960" i="1"/>
  <c r="H960" i="1" s="1"/>
  <c r="G960" i="1" s="1"/>
  <c r="U960" i="1" s="1"/>
  <c r="Q959" i="1"/>
  <c r="I959" i="1"/>
  <c r="T958" i="1"/>
  <c r="T941" i="1" s="1"/>
  <c r="S958" i="1"/>
  <c r="R958" i="1"/>
  <c r="P958" i="1"/>
  <c r="O958" i="1"/>
  <c r="N958" i="1"/>
  <c r="M958" i="1"/>
  <c r="L958" i="1"/>
  <c r="K958" i="1"/>
  <c r="J958" i="1"/>
  <c r="F958" i="1"/>
  <c r="Q957" i="1"/>
  <c r="I957" i="1"/>
  <c r="H957" i="1" s="1"/>
  <c r="G957" i="1" s="1"/>
  <c r="Q956" i="1"/>
  <c r="I956" i="1"/>
  <c r="H956" i="1" s="1"/>
  <c r="Q955" i="1"/>
  <c r="I955" i="1"/>
  <c r="H955" i="1" s="1"/>
  <c r="G955" i="1" s="1"/>
  <c r="U955" i="1" s="1"/>
  <c r="Q954" i="1"/>
  <c r="I954" i="1"/>
  <c r="H954" i="1" s="1"/>
  <c r="G954" i="1" s="1"/>
  <c r="Q953" i="1"/>
  <c r="I953" i="1"/>
  <c r="H953" i="1"/>
  <c r="Q952" i="1"/>
  <c r="I952" i="1"/>
  <c r="H952" i="1" s="1"/>
  <c r="G952" i="1" s="1"/>
  <c r="U952" i="1" s="1"/>
  <c r="U951" i="1"/>
  <c r="Q950" i="1"/>
  <c r="I950" i="1"/>
  <c r="H950" i="1"/>
  <c r="G950" i="1" s="1"/>
  <c r="U950" i="1" s="1"/>
  <c r="Q949" i="1"/>
  <c r="I949" i="1"/>
  <c r="H949" i="1"/>
  <c r="G949" i="1" s="1"/>
  <c r="U949" i="1" s="1"/>
  <c r="Q948" i="1"/>
  <c r="I948" i="1"/>
  <c r="H948" i="1" s="1"/>
  <c r="G948" i="1" s="1"/>
  <c r="U948" i="1" s="1"/>
  <c r="Q947" i="1"/>
  <c r="I947" i="1"/>
  <c r="H947" i="1" s="1"/>
  <c r="G947" i="1" s="1"/>
  <c r="U947" i="1" s="1"/>
  <c r="Q946" i="1"/>
  <c r="I946" i="1"/>
  <c r="H946" i="1" s="1"/>
  <c r="G946" i="1" s="1"/>
  <c r="U946" i="1" s="1"/>
  <c r="Q945" i="1"/>
  <c r="I945" i="1"/>
  <c r="H945" i="1" s="1"/>
  <c r="G945" i="1" s="1"/>
  <c r="U945" i="1" s="1"/>
  <c r="Q944" i="1"/>
  <c r="I944" i="1"/>
  <c r="U943" i="1"/>
  <c r="T942" i="1"/>
  <c r="S942" i="1"/>
  <c r="R942" i="1"/>
  <c r="P942" i="1"/>
  <c r="O942" i="1"/>
  <c r="N942" i="1"/>
  <c r="M942" i="1"/>
  <c r="L942" i="1"/>
  <c r="K942" i="1"/>
  <c r="J942" i="1"/>
  <c r="F942" i="1"/>
  <c r="Q940" i="1"/>
  <c r="I940" i="1"/>
  <c r="H940" i="1" s="1"/>
  <c r="Q939" i="1"/>
  <c r="I939" i="1"/>
  <c r="H939" i="1" s="1"/>
  <c r="U938" i="1"/>
  <c r="Q937" i="1"/>
  <c r="I937" i="1"/>
  <c r="H937" i="1" s="1"/>
  <c r="G937" i="1" s="1"/>
  <c r="U937" i="1" s="1"/>
  <c r="Q936" i="1"/>
  <c r="I936" i="1"/>
  <c r="H936" i="1" s="1"/>
  <c r="U935" i="1"/>
  <c r="U934" i="1"/>
  <c r="Q933" i="1"/>
  <c r="I933" i="1"/>
  <c r="H933" i="1"/>
  <c r="G933" i="1" s="1"/>
  <c r="U933" i="1" s="1"/>
  <c r="U932" i="1"/>
  <c r="Q931" i="1"/>
  <c r="I931" i="1"/>
  <c r="H931" i="1" s="1"/>
  <c r="Q930" i="1"/>
  <c r="I930" i="1"/>
  <c r="H930" i="1" s="1"/>
  <c r="Q929" i="1"/>
  <c r="I929" i="1"/>
  <c r="H929" i="1"/>
  <c r="G929" i="1" s="1"/>
  <c r="U929" i="1" s="1"/>
  <c r="Q928" i="1"/>
  <c r="I928" i="1"/>
  <c r="H928" i="1" s="1"/>
  <c r="G928" i="1" s="1"/>
  <c r="U928" i="1" s="1"/>
  <c r="U927" i="1"/>
  <c r="U926" i="1"/>
  <c r="Q926" i="1"/>
  <c r="I926" i="1"/>
  <c r="H926" i="1" s="1"/>
  <c r="G926" i="1" s="1"/>
  <c r="Q925" i="1"/>
  <c r="I925" i="1"/>
  <c r="H925" i="1"/>
  <c r="U924" i="1"/>
  <c r="Q923" i="1"/>
  <c r="I923" i="1"/>
  <c r="H923" i="1" s="1"/>
  <c r="Q922" i="1"/>
  <c r="I922" i="1"/>
  <c r="H922" i="1" s="1"/>
  <c r="Q921" i="1"/>
  <c r="I921" i="1"/>
  <c r="H921" i="1"/>
  <c r="Q920" i="1"/>
  <c r="I920" i="1"/>
  <c r="H920" i="1" s="1"/>
  <c r="G920" i="1" s="1"/>
  <c r="U920" i="1" s="1"/>
  <c r="Q919" i="1"/>
  <c r="I919" i="1"/>
  <c r="H919" i="1" s="1"/>
  <c r="G919" i="1" s="1"/>
  <c r="U919" i="1" s="1"/>
  <c r="Q918" i="1"/>
  <c r="I918" i="1"/>
  <c r="H918" i="1" s="1"/>
  <c r="G918" i="1" s="1"/>
  <c r="U918" i="1" s="1"/>
  <c r="Q917" i="1"/>
  <c r="I917" i="1"/>
  <c r="H917" i="1"/>
  <c r="G917" i="1" s="1"/>
  <c r="U917" i="1" s="1"/>
  <c r="Q916" i="1"/>
  <c r="I916" i="1"/>
  <c r="H916" i="1" s="1"/>
  <c r="G916" i="1" s="1"/>
  <c r="U916" i="1" s="1"/>
  <c r="Q915" i="1"/>
  <c r="I915" i="1"/>
  <c r="H915" i="1" s="1"/>
  <c r="G915" i="1" s="1"/>
  <c r="U915" i="1" s="1"/>
  <c r="Q914" i="1"/>
  <c r="I914" i="1"/>
  <c r="H914" i="1" s="1"/>
  <c r="G914" i="1"/>
  <c r="U914" i="1" s="1"/>
  <c r="Q913" i="1"/>
  <c r="I913" i="1"/>
  <c r="H913" i="1" s="1"/>
  <c r="G913" i="1" s="1"/>
  <c r="U913" i="1" s="1"/>
  <c r="Q912" i="1"/>
  <c r="I912" i="1"/>
  <c r="H912" i="1" s="1"/>
  <c r="Q911" i="1"/>
  <c r="I911" i="1"/>
  <c r="H911" i="1" s="1"/>
  <c r="U910" i="1"/>
  <c r="U909" i="1"/>
  <c r="Q908" i="1"/>
  <c r="I908" i="1"/>
  <c r="H908" i="1" s="1"/>
  <c r="Q907" i="1"/>
  <c r="I907" i="1"/>
  <c r="H907" i="1" s="1"/>
  <c r="U906" i="1"/>
  <c r="Q905" i="1"/>
  <c r="I905" i="1"/>
  <c r="H905" i="1" s="1"/>
  <c r="U904" i="1"/>
  <c r="Q903" i="1"/>
  <c r="I903" i="1"/>
  <c r="H903" i="1" s="1"/>
  <c r="T902" i="1"/>
  <c r="S902" i="1"/>
  <c r="R902" i="1"/>
  <c r="P902" i="1"/>
  <c r="O902" i="1"/>
  <c r="N902" i="1"/>
  <c r="M902" i="1"/>
  <c r="L902" i="1"/>
  <c r="K902" i="1"/>
  <c r="J902" i="1"/>
  <c r="F902" i="1"/>
  <c r="Q901" i="1"/>
  <c r="I901" i="1"/>
  <c r="H901" i="1" s="1"/>
  <c r="G901" i="1"/>
  <c r="U901" i="1" s="1"/>
  <c r="Q900" i="1"/>
  <c r="I900" i="1"/>
  <c r="H900" i="1" s="1"/>
  <c r="G900" i="1" s="1"/>
  <c r="Q899" i="1"/>
  <c r="I899" i="1"/>
  <c r="H899" i="1" s="1"/>
  <c r="G899" i="1"/>
  <c r="Q898" i="1"/>
  <c r="I898" i="1"/>
  <c r="H898" i="1" s="1"/>
  <c r="G898" i="1" s="1"/>
  <c r="Q897" i="1"/>
  <c r="I897" i="1"/>
  <c r="H897" i="1" s="1"/>
  <c r="G897" i="1"/>
  <c r="Q896" i="1"/>
  <c r="I896" i="1"/>
  <c r="H896" i="1" s="1"/>
  <c r="G896" i="1" s="1"/>
  <c r="U896" i="1" s="1"/>
  <c r="Q895" i="1"/>
  <c r="I895" i="1"/>
  <c r="H895" i="1"/>
  <c r="Q894" i="1"/>
  <c r="I894" i="1"/>
  <c r="H894" i="1" s="1"/>
  <c r="G894" i="1" s="1"/>
  <c r="U894" i="1" s="1"/>
  <c r="Q893" i="1"/>
  <c r="I893" i="1"/>
  <c r="H893" i="1" s="1"/>
  <c r="Q892" i="1"/>
  <c r="I892" i="1"/>
  <c r="H892" i="1" s="1"/>
  <c r="G892" i="1" s="1"/>
  <c r="Q891" i="1"/>
  <c r="I891" i="1"/>
  <c r="H891" i="1" s="1"/>
  <c r="G891" i="1"/>
  <c r="U891" i="1" s="1"/>
  <c r="Q890" i="1"/>
  <c r="I890" i="1"/>
  <c r="H890" i="1" s="1"/>
  <c r="G890" i="1" s="1"/>
  <c r="U890" i="1" s="1"/>
  <c r="Q889" i="1"/>
  <c r="I889" i="1"/>
  <c r="Q888" i="1"/>
  <c r="I888" i="1"/>
  <c r="H888" i="1"/>
  <c r="G888" i="1" s="1"/>
  <c r="U888" i="1" s="1"/>
  <c r="Q887" i="1"/>
  <c r="I887" i="1"/>
  <c r="H887" i="1" s="1"/>
  <c r="G887" i="1" s="1"/>
  <c r="U887" i="1" s="1"/>
  <c r="Q886" i="1"/>
  <c r="I886" i="1"/>
  <c r="H886" i="1"/>
  <c r="Q885" i="1"/>
  <c r="I885" i="1"/>
  <c r="H885" i="1" s="1"/>
  <c r="T884" i="1"/>
  <c r="T881" i="1" s="1"/>
  <c r="S884" i="1"/>
  <c r="R884" i="1"/>
  <c r="P884" i="1"/>
  <c r="O884" i="1"/>
  <c r="N884" i="1"/>
  <c r="M884" i="1"/>
  <c r="L884" i="1"/>
  <c r="K884" i="1"/>
  <c r="J884" i="1"/>
  <c r="F884" i="1"/>
  <c r="F881" i="1" s="1"/>
  <c r="Q883" i="1"/>
  <c r="I883" i="1"/>
  <c r="T882" i="1"/>
  <c r="S882" i="1"/>
  <c r="R882" i="1"/>
  <c r="Q882" i="1"/>
  <c r="P882" i="1"/>
  <c r="P881" i="1" s="1"/>
  <c r="O882" i="1"/>
  <c r="N882" i="1"/>
  <c r="M882" i="1"/>
  <c r="L882" i="1"/>
  <c r="K882" i="1"/>
  <c r="J882" i="1"/>
  <c r="F882" i="1"/>
  <c r="R881" i="1"/>
  <c r="N881" i="1"/>
  <c r="L881" i="1"/>
  <c r="J881" i="1"/>
  <c r="Q880" i="1"/>
  <c r="I880" i="1"/>
  <c r="H880" i="1" s="1"/>
  <c r="G880" i="1" s="1"/>
  <c r="U879" i="1"/>
  <c r="U878" i="1"/>
  <c r="Q877" i="1"/>
  <c r="I877" i="1"/>
  <c r="H877" i="1" s="1"/>
  <c r="G877" i="1" s="1"/>
  <c r="U877" i="1" s="1"/>
  <c r="Q876" i="1"/>
  <c r="I876" i="1"/>
  <c r="H876" i="1" s="1"/>
  <c r="Q875" i="1"/>
  <c r="G875" i="1" s="1"/>
  <c r="U875" i="1" s="1"/>
  <c r="I875" i="1"/>
  <c r="H875" i="1"/>
  <c r="Q874" i="1"/>
  <c r="I874" i="1"/>
  <c r="H874" i="1" s="1"/>
  <c r="G874" i="1" s="1"/>
  <c r="U874" i="1" s="1"/>
  <c r="Q873" i="1"/>
  <c r="I873" i="1"/>
  <c r="H873" i="1" s="1"/>
  <c r="G873" i="1" s="1"/>
  <c r="U873" i="1" s="1"/>
  <c r="Q872" i="1"/>
  <c r="I872" i="1"/>
  <c r="H872" i="1" s="1"/>
  <c r="Q871" i="1"/>
  <c r="G871" i="1" s="1"/>
  <c r="U871" i="1" s="1"/>
  <c r="I871" i="1"/>
  <c r="H871" i="1"/>
  <c r="Q870" i="1"/>
  <c r="I870" i="1"/>
  <c r="H870" i="1" s="1"/>
  <c r="G870" i="1" s="1"/>
  <c r="U870" i="1" s="1"/>
  <c r="Q869" i="1"/>
  <c r="I869" i="1"/>
  <c r="H869" i="1" s="1"/>
  <c r="G869" i="1" s="1"/>
  <c r="U869" i="1" s="1"/>
  <c r="Q868" i="1"/>
  <c r="I868" i="1"/>
  <c r="H868" i="1"/>
  <c r="G868" i="1" s="1"/>
  <c r="Q867" i="1"/>
  <c r="I867" i="1"/>
  <c r="U866" i="1"/>
  <c r="U865" i="1"/>
  <c r="Q864" i="1"/>
  <c r="I864" i="1"/>
  <c r="H864" i="1" s="1"/>
  <c r="U863" i="1"/>
  <c r="U862" i="1"/>
  <c r="Q861" i="1"/>
  <c r="I861" i="1"/>
  <c r="H861" i="1"/>
  <c r="G861" i="1" s="1"/>
  <c r="U861" i="1" s="1"/>
  <c r="U860" i="1"/>
  <c r="U859" i="1"/>
  <c r="Q858" i="1"/>
  <c r="G858" i="1" s="1"/>
  <c r="U858" i="1" s="1"/>
  <c r="I858" i="1"/>
  <c r="H858" i="1"/>
  <c r="Q857" i="1"/>
  <c r="I857" i="1"/>
  <c r="H857" i="1" s="1"/>
  <c r="G857" i="1" s="1"/>
  <c r="U857" i="1" s="1"/>
  <c r="U856" i="1"/>
  <c r="U855" i="1"/>
  <c r="Q854" i="1"/>
  <c r="I854" i="1"/>
  <c r="H854" i="1" s="1"/>
  <c r="Q853" i="1"/>
  <c r="I853" i="1"/>
  <c r="H853" i="1"/>
  <c r="Q852" i="1"/>
  <c r="I852" i="1"/>
  <c r="H852" i="1"/>
  <c r="U851" i="1"/>
  <c r="T850" i="1"/>
  <c r="S850" i="1"/>
  <c r="R850" i="1"/>
  <c r="P850" i="1"/>
  <c r="O850" i="1"/>
  <c r="N850" i="1"/>
  <c r="M850" i="1"/>
  <c r="L850" i="1"/>
  <c r="K850" i="1"/>
  <c r="J850" i="1"/>
  <c r="F850" i="1"/>
  <c r="Q849" i="1"/>
  <c r="I849" i="1"/>
  <c r="H849" i="1" s="1"/>
  <c r="Q848" i="1"/>
  <c r="I848" i="1"/>
  <c r="H848" i="1" s="1"/>
  <c r="G848" i="1" s="1"/>
  <c r="U848" i="1" s="1"/>
  <c r="Q847" i="1"/>
  <c r="I847" i="1"/>
  <c r="H847" i="1" s="1"/>
  <c r="G847" i="1" s="1"/>
  <c r="U847" i="1" s="1"/>
  <c r="Q846" i="1"/>
  <c r="I846" i="1"/>
  <c r="H846" i="1" s="1"/>
  <c r="Q845" i="1"/>
  <c r="I845" i="1"/>
  <c r="H845" i="1" s="1"/>
  <c r="Q844" i="1"/>
  <c r="I844" i="1"/>
  <c r="H844" i="1"/>
  <c r="G844" i="1" s="1"/>
  <c r="U844" i="1" s="1"/>
  <c r="Q843" i="1"/>
  <c r="I843" i="1"/>
  <c r="H843" i="1"/>
  <c r="Q842" i="1"/>
  <c r="I842" i="1"/>
  <c r="H842" i="1" s="1"/>
  <c r="G842" i="1" s="1"/>
  <c r="U842" i="1" s="1"/>
  <c r="Q841" i="1"/>
  <c r="I841" i="1"/>
  <c r="H841" i="1" s="1"/>
  <c r="Q840" i="1"/>
  <c r="I840" i="1"/>
  <c r="H840" i="1" s="1"/>
  <c r="G840" i="1" s="1"/>
  <c r="U840" i="1" s="1"/>
  <c r="Q839" i="1"/>
  <c r="I839" i="1"/>
  <c r="H839" i="1" s="1"/>
  <c r="G839" i="1" s="1"/>
  <c r="U839" i="1" s="1"/>
  <c r="Q838" i="1"/>
  <c r="I838" i="1"/>
  <c r="Q837" i="1"/>
  <c r="I837" i="1"/>
  <c r="H837" i="1"/>
  <c r="Q836" i="1"/>
  <c r="I836" i="1"/>
  <c r="H836" i="1" s="1"/>
  <c r="G836" i="1" s="1"/>
  <c r="T835" i="1"/>
  <c r="S835" i="1"/>
  <c r="R835" i="1"/>
  <c r="P835" i="1"/>
  <c r="O835" i="1"/>
  <c r="N835" i="1"/>
  <c r="M835" i="1"/>
  <c r="L835" i="1"/>
  <c r="K835" i="1"/>
  <c r="J835" i="1"/>
  <c r="F835" i="1"/>
  <c r="Q834" i="1"/>
  <c r="I834" i="1"/>
  <c r="H834" i="1"/>
  <c r="G834" i="1" s="1"/>
  <c r="U834" i="1" s="1"/>
  <c r="Q833" i="1"/>
  <c r="I833" i="1"/>
  <c r="H833" i="1" s="1"/>
  <c r="G833" i="1" s="1"/>
  <c r="U833" i="1" s="1"/>
  <c r="Q832" i="1"/>
  <c r="I832" i="1"/>
  <c r="T831" i="1"/>
  <c r="S831" i="1"/>
  <c r="R831" i="1"/>
  <c r="P831" i="1"/>
  <c r="O831" i="1"/>
  <c r="N831" i="1"/>
  <c r="M831" i="1"/>
  <c r="L831" i="1"/>
  <c r="K831" i="1"/>
  <c r="J831" i="1"/>
  <c r="F831" i="1"/>
  <c r="Q830" i="1"/>
  <c r="I830" i="1"/>
  <c r="H830" i="1" s="1"/>
  <c r="Q829" i="1"/>
  <c r="I829" i="1"/>
  <c r="H829" i="1"/>
  <c r="G829" i="1" s="1"/>
  <c r="U829" i="1" s="1"/>
  <c r="Q828" i="1"/>
  <c r="I828" i="1"/>
  <c r="H828" i="1"/>
  <c r="Q827" i="1"/>
  <c r="I827" i="1"/>
  <c r="H827" i="1" s="1"/>
  <c r="G827" i="1" s="1"/>
  <c r="U827" i="1" s="1"/>
  <c r="Q826" i="1"/>
  <c r="I826" i="1"/>
  <c r="H826" i="1" s="1"/>
  <c r="Q825" i="1"/>
  <c r="I825" i="1"/>
  <c r="H825" i="1"/>
  <c r="Q824" i="1"/>
  <c r="I824" i="1"/>
  <c r="H824" i="1"/>
  <c r="Q823" i="1"/>
  <c r="I823" i="1"/>
  <c r="H823" i="1" s="1"/>
  <c r="G823" i="1" s="1"/>
  <c r="U823" i="1" s="1"/>
  <c r="Q822" i="1"/>
  <c r="I822" i="1"/>
  <c r="H822" i="1" s="1"/>
  <c r="Q821" i="1"/>
  <c r="I821" i="1"/>
  <c r="H821" i="1"/>
  <c r="G821" i="1" s="1"/>
  <c r="U821" i="1" s="1"/>
  <c r="Q820" i="1"/>
  <c r="I820" i="1"/>
  <c r="H820" i="1"/>
  <c r="Q819" i="1"/>
  <c r="I819" i="1"/>
  <c r="T818" i="1"/>
  <c r="S818" i="1"/>
  <c r="R818" i="1"/>
  <c r="P818" i="1"/>
  <c r="O818" i="1"/>
  <c r="N818" i="1"/>
  <c r="M818" i="1"/>
  <c r="L818" i="1"/>
  <c r="K818" i="1"/>
  <c r="J818" i="1"/>
  <c r="F818" i="1"/>
  <c r="Q817" i="1"/>
  <c r="I817" i="1"/>
  <c r="H817" i="1" s="1"/>
  <c r="Q816" i="1"/>
  <c r="I816" i="1"/>
  <c r="H816" i="1" s="1"/>
  <c r="Q815" i="1"/>
  <c r="I815" i="1"/>
  <c r="H815" i="1"/>
  <c r="Q814" i="1"/>
  <c r="I814" i="1"/>
  <c r="H814" i="1"/>
  <c r="Q813" i="1"/>
  <c r="I813" i="1"/>
  <c r="H813" i="1" s="1"/>
  <c r="G813" i="1" s="1"/>
  <c r="U813" i="1" s="1"/>
  <c r="Q812" i="1"/>
  <c r="I812" i="1"/>
  <c r="H812" i="1" s="1"/>
  <c r="Q811" i="1"/>
  <c r="I811" i="1"/>
  <c r="H811" i="1" s="1"/>
  <c r="G811" i="1" s="1"/>
  <c r="U811" i="1" s="1"/>
  <c r="Q810" i="1"/>
  <c r="I810" i="1"/>
  <c r="H810" i="1" s="1"/>
  <c r="G810" i="1" s="1"/>
  <c r="U810" i="1" s="1"/>
  <c r="Q809" i="1"/>
  <c r="I809" i="1"/>
  <c r="H809" i="1" s="1"/>
  <c r="Q808" i="1"/>
  <c r="I808" i="1"/>
  <c r="H808" i="1" s="1"/>
  <c r="Q807" i="1"/>
  <c r="I807" i="1"/>
  <c r="H807" i="1"/>
  <c r="G807" i="1" s="1"/>
  <c r="U807" i="1" s="1"/>
  <c r="Q806" i="1"/>
  <c r="I806" i="1"/>
  <c r="H806" i="1"/>
  <c r="G806" i="1" s="1"/>
  <c r="U806" i="1" s="1"/>
  <c r="Q805" i="1"/>
  <c r="I805" i="1"/>
  <c r="H805" i="1" s="1"/>
  <c r="G805" i="1" s="1"/>
  <c r="U805" i="1" s="1"/>
  <c r="Q804" i="1"/>
  <c r="I804" i="1"/>
  <c r="H804" i="1" s="1"/>
  <c r="Q803" i="1"/>
  <c r="I803" i="1"/>
  <c r="H803" i="1" s="1"/>
  <c r="G803" i="1" s="1"/>
  <c r="U803" i="1" s="1"/>
  <c r="Q802" i="1"/>
  <c r="I802" i="1"/>
  <c r="H802" i="1" s="1"/>
  <c r="G802" i="1" s="1"/>
  <c r="U802" i="1" s="1"/>
  <c r="Q801" i="1"/>
  <c r="I801" i="1"/>
  <c r="Q800" i="1"/>
  <c r="I800" i="1"/>
  <c r="H800" i="1" s="1"/>
  <c r="T799" i="1"/>
  <c r="S799" i="1"/>
  <c r="R799" i="1"/>
  <c r="P799" i="1"/>
  <c r="O799" i="1"/>
  <c r="N799" i="1"/>
  <c r="M799" i="1"/>
  <c r="L799" i="1"/>
  <c r="K799" i="1"/>
  <c r="J799" i="1"/>
  <c r="F799" i="1"/>
  <c r="Q798" i="1"/>
  <c r="I798" i="1"/>
  <c r="H798" i="1" s="1"/>
  <c r="G798" i="1" s="1"/>
  <c r="Q797" i="1"/>
  <c r="I797" i="1"/>
  <c r="H797" i="1" s="1"/>
  <c r="G797" i="1" s="1"/>
  <c r="U797" i="1" s="1"/>
  <c r="Q796" i="1"/>
  <c r="I796" i="1"/>
  <c r="H796" i="1"/>
  <c r="Q795" i="1"/>
  <c r="I795" i="1"/>
  <c r="H795" i="1" s="1"/>
  <c r="G795" i="1" s="1"/>
  <c r="U795" i="1" s="1"/>
  <c r="Q794" i="1"/>
  <c r="I794" i="1"/>
  <c r="H794" i="1" s="1"/>
  <c r="Q793" i="1"/>
  <c r="I793" i="1"/>
  <c r="H793" i="1" s="1"/>
  <c r="G793" i="1" s="1"/>
  <c r="U793" i="1" s="1"/>
  <c r="Q792" i="1"/>
  <c r="I792" i="1"/>
  <c r="H792" i="1" s="1"/>
  <c r="G792" i="1" s="1"/>
  <c r="U792" i="1" s="1"/>
  <c r="Q791" i="1"/>
  <c r="I791" i="1"/>
  <c r="H791" i="1" s="1"/>
  <c r="Q790" i="1"/>
  <c r="I790" i="1"/>
  <c r="H790" i="1" s="1"/>
  <c r="Q789" i="1"/>
  <c r="G789" i="1" s="1"/>
  <c r="U789" i="1" s="1"/>
  <c r="I789" i="1"/>
  <c r="H789" i="1" s="1"/>
  <c r="Q788" i="1"/>
  <c r="I788" i="1"/>
  <c r="H788" i="1" s="1"/>
  <c r="G788" i="1" s="1"/>
  <c r="U788" i="1" s="1"/>
  <c r="Q787" i="1"/>
  <c r="I787" i="1"/>
  <c r="H787" i="1" s="1"/>
  <c r="Q786" i="1"/>
  <c r="I786" i="1"/>
  <c r="H786" i="1" s="1"/>
  <c r="Q785" i="1"/>
  <c r="I785" i="1"/>
  <c r="H785" i="1"/>
  <c r="G785" i="1" s="1"/>
  <c r="U785" i="1" s="1"/>
  <c r="Q784" i="1"/>
  <c r="I784" i="1"/>
  <c r="H784" i="1"/>
  <c r="G784" i="1" s="1"/>
  <c r="U784" i="1" s="1"/>
  <c r="Q783" i="1"/>
  <c r="I783" i="1"/>
  <c r="Q782" i="1"/>
  <c r="I782" i="1"/>
  <c r="H782" i="1" s="1"/>
  <c r="Q781" i="1"/>
  <c r="I781" i="1"/>
  <c r="H781" i="1" s="1"/>
  <c r="G781" i="1"/>
  <c r="T780" i="1"/>
  <c r="S780" i="1"/>
  <c r="R780" i="1"/>
  <c r="P780" i="1"/>
  <c r="O780" i="1"/>
  <c r="N780" i="1"/>
  <c r="M780" i="1"/>
  <c r="L780" i="1"/>
  <c r="K780" i="1"/>
  <c r="J780" i="1"/>
  <c r="F780" i="1"/>
  <c r="Q779" i="1"/>
  <c r="I779" i="1"/>
  <c r="H779" i="1"/>
  <c r="Q778" i="1"/>
  <c r="I778" i="1"/>
  <c r="T777" i="1"/>
  <c r="S777" i="1"/>
  <c r="R777" i="1"/>
  <c r="Q777" i="1"/>
  <c r="P777" i="1"/>
  <c r="O777" i="1"/>
  <c r="N777" i="1"/>
  <c r="M777" i="1"/>
  <c r="L777" i="1"/>
  <c r="K777" i="1"/>
  <c r="J777" i="1"/>
  <c r="F777" i="1"/>
  <c r="Q776" i="1"/>
  <c r="I776" i="1"/>
  <c r="H776" i="1" s="1"/>
  <c r="Q775" i="1"/>
  <c r="I775" i="1"/>
  <c r="H775" i="1" s="1"/>
  <c r="G775" i="1" s="1"/>
  <c r="U775" i="1" s="1"/>
  <c r="Q774" i="1"/>
  <c r="I774" i="1"/>
  <c r="H774" i="1" s="1"/>
  <c r="G774" i="1" s="1"/>
  <c r="U774" i="1" s="1"/>
  <c r="Q773" i="1"/>
  <c r="I773" i="1"/>
  <c r="Q772" i="1"/>
  <c r="Q768" i="1" s="1"/>
  <c r="I772" i="1"/>
  <c r="H772" i="1" s="1"/>
  <c r="Q771" i="1"/>
  <c r="I771" i="1"/>
  <c r="H771" i="1"/>
  <c r="G771" i="1" s="1"/>
  <c r="U771" i="1" s="1"/>
  <c r="Q770" i="1"/>
  <c r="I770" i="1"/>
  <c r="H770" i="1"/>
  <c r="G770" i="1" s="1"/>
  <c r="U769" i="1"/>
  <c r="T768" i="1"/>
  <c r="S768" i="1"/>
  <c r="R768" i="1"/>
  <c r="R714" i="1" s="1"/>
  <c r="P768" i="1"/>
  <c r="O768" i="1"/>
  <c r="N768" i="1"/>
  <c r="M768" i="1"/>
  <c r="L768" i="1"/>
  <c r="K768" i="1"/>
  <c r="J768" i="1"/>
  <c r="F768" i="1"/>
  <c r="Q767" i="1"/>
  <c r="I767" i="1"/>
  <c r="H767" i="1" s="1"/>
  <c r="Q766" i="1"/>
  <c r="I766" i="1"/>
  <c r="H766" i="1" s="1"/>
  <c r="Q765" i="1"/>
  <c r="I765" i="1"/>
  <c r="H765" i="1"/>
  <c r="T764" i="1"/>
  <c r="S764" i="1"/>
  <c r="R764" i="1"/>
  <c r="P764" i="1"/>
  <c r="O764" i="1"/>
  <c r="N764" i="1"/>
  <c r="M764" i="1"/>
  <c r="L764" i="1"/>
  <c r="K764" i="1"/>
  <c r="J764" i="1"/>
  <c r="F764" i="1"/>
  <c r="Q763" i="1"/>
  <c r="I763" i="1"/>
  <c r="Q762" i="1"/>
  <c r="I762" i="1"/>
  <c r="H762" i="1" s="1"/>
  <c r="T761" i="1"/>
  <c r="S761" i="1"/>
  <c r="R761" i="1"/>
  <c r="Q761" i="1"/>
  <c r="P761" i="1"/>
  <c r="O761" i="1"/>
  <c r="N761" i="1"/>
  <c r="M761" i="1"/>
  <c r="L761" i="1"/>
  <c r="K761" i="1"/>
  <c r="J761" i="1"/>
  <c r="F761" i="1"/>
  <c r="Q760" i="1"/>
  <c r="I760" i="1"/>
  <c r="H760" i="1"/>
  <c r="Q759" i="1"/>
  <c r="I759" i="1"/>
  <c r="T758" i="1"/>
  <c r="S758" i="1"/>
  <c r="R758" i="1"/>
  <c r="P758" i="1"/>
  <c r="O758" i="1"/>
  <c r="N758" i="1"/>
  <c r="M758" i="1"/>
  <c r="L758" i="1"/>
  <c r="K758" i="1"/>
  <c r="J758" i="1"/>
  <c r="F758" i="1"/>
  <c r="Q757" i="1"/>
  <c r="I757" i="1"/>
  <c r="H757" i="1" s="1"/>
  <c r="Q756" i="1"/>
  <c r="I756" i="1"/>
  <c r="H756" i="1" s="1"/>
  <c r="Q755" i="1"/>
  <c r="I755" i="1"/>
  <c r="H755" i="1"/>
  <c r="G755" i="1" s="1"/>
  <c r="U755" i="1" s="1"/>
  <c r="Q754" i="1"/>
  <c r="I754" i="1"/>
  <c r="H754" i="1"/>
  <c r="G754" i="1" s="1"/>
  <c r="U754" i="1" s="1"/>
  <c r="Q753" i="1"/>
  <c r="I753" i="1"/>
  <c r="H753" i="1" s="1"/>
  <c r="G753" i="1" s="1"/>
  <c r="U753" i="1" s="1"/>
  <c r="Q752" i="1"/>
  <c r="I752" i="1"/>
  <c r="H752" i="1" s="1"/>
  <c r="G752" i="1" s="1"/>
  <c r="U752" i="1" s="1"/>
  <c r="Q751" i="1"/>
  <c r="I751" i="1"/>
  <c r="H751" i="1" s="1"/>
  <c r="G751" i="1" s="1"/>
  <c r="Q750" i="1"/>
  <c r="I750" i="1"/>
  <c r="H750" i="1" s="1"/>
  <c r="G750" i="1" s="1"/>
  <c r="U750" i="1" s="1"/>
  <c r="Q749" i="1"/>
  <c r="I749" i="1"/>
  <c r="H749" i="1"/>
  <c r="G749" i="1" s="1"/>
  <c r="U749" i="1" s="1"/>
  <c r="U748" i="1"/>
  <c r="Q747" i="1"/>
  <c r="I747" i="1"/>
  <c r="H747" i="1"/>
  <c r="G747" i="1" s="1"/>
  <c r="U747" i="1" s="1"/>
  <c r="Q746" i="1"/>
  <c r="I746" i="1"/>
  <c r="H746" i="1" s="1"/>
  <c r="G746" i="1" s="1"/>
  <c r="U746" i="1" s="1"/>
  <c r="Q745" i="1"/>
  <c r="I745" i="1"/>
  <c r="H745" i="1" s="1"/>
  <c r="G745" i="1" s="1"/>
  <c r="U745" i="1" s="1"/>
  <c r="Q744" i="1"/>
  <c r="I744" i="1"/>
  <c r="Q743" i="1"/>
  <c r="I743" i="1"/>
  <c r="H743" i="1"/>
  <c r="Q742" i="1"/>
  <c r="I742" i="1"/>
  <c r="H742" i="1" s="1"/>
  <c r="G742" i="1" s="1"/>
  <c r="U742" i="1" s="1"/>
  <c r="Q741" i="1"/>
  <c r="I741" i="1"/>
  <c r="H741" i="1" s="1"/>
  <c r="T740" i="1"/>
  <c r="S740" i="1"/>
  <c r="R740" i="1"/>
  <c r="P740" i="1"/>
  <c r="O740" i="1"/>
  <c r="N740" i="1"/>
  <c r="M740" i="1"/>
  <c r="L740" i="1"/>
  <c r="K740" i="1"/>
  <c r="J740" i="1"/>
  <c r="F740" i="1"/>
  <c r="Q739" i="1"/>
  <c r="I739" i="1"/>
  <c r="H739" i="1" s="1"/>
  <c r="G739" i="1" s="1"/>
  <c r="U739" i="1" s="1"/>
  <c r="Q738" i="1"/>
  <c r="I738" i="1"/>
  <c r="H738" i="1" s="1"/>
  <c r="G738" i="1" s="1"/>
  <c r="U738" i="1" s="1"/>
  <c r="Q737" i="1"/>
  <c r="I737" i="1"/>
  <c r="H737" i="1" s="1"/>
  <c r="G737" i="1" s="1"/>
  <c r="Q736" i="1"/>
  <c r="I736" i="1"/>
  <c r="H736" i="1" s="1"/>
  <c r="G736" i="1"/>
  <c r="U736" i="1" s="1"/>
  <c r="Q735" i="1"/>
  <c r="I735" i="1"/>
  <c r="H735" i="1" s="1"/>
  <c r="G735" i="1" s="1"/>
  <c r="U735" i="1" s="1"/>
  <c r="Q734" i="1"/>
  <c r="I734" i="1"/>
  <c r="H734" i="1" s="1"/>
  <c r="Q733" i="1"/>
  <c r="I733" i="1"/>
  <c r="H733" i="1" s="1"/>
  <c r="Q732" i="1"/>
  <c r="I732" i="1"/>
  <c r="H732" i="1"/>
  <c r="Q731" i="1"/>
  <c r="I731" i="1"/>
  <c r="H731" i="1"/>
  <c r="Q730" i="1"/>
  <c r="I730" i="1"/>
  <c r="H730" i="1" s="1"/>
  <c r="G730" i="1" s="1"/>
  <c r="U730" i="1" s="1"/>
  <c r="Q729" i="1"/>
  <c r="I729" i="1"/>
  <c r="H729" i="1" s="1"/>
  <c r="G729" i="1" s="1"/>
  <c r="U729" i="1" s="1"/>
  <c r="Q728" i="1"/>
  <c r="I728" i="1"/>
  <c r="H728" i="1" s="1"/>
  <c r="G728" i="1" s="1"/>
  <c r="U728" i="1" s="1"/>
  <c r="Q727" i="1"/>
  <c r="I727" i="1"/>
  <c r="H727" i="1"/>
  <c r="G727" i="1" s="1"/>
  <c r="U727" i="1" s="1"/>
  <c r="Q726" i="1"/>
  <c r="I726" i="1"/>
  <c r="H726" i="1" s="1"/>
  <c r="G726" i="1" s="1"/>
  <c r="U726" i="1" s="1"/>
  <c r="Q725" i="1"/>
  <c r="I725" i="1"/>
  <c r="H725" i="1" s="1"/>
  <c r="Q724" i="1"/>
  <c r="I724" i="1"/>
  <c r="H724" i="1" s="1"/>
  <c r="G724" i="1"/>
  <c r="U724" i="1" s="1"/>
  <c r="Q723" i="1"/>
  <c r="I723" i="1"/>
  <c r="H723" i="1" s="1"/>
  <c r="G723" i="1" s="1"/>
  <c r="U723" i="1" s="1"/>
  <c r="Q722" i="1"/>
  <c r="I722" i="1"/>
  <c r="H722" i="1" s="1"/>
  <c r="Q721" i="1"/>
  <c r="I721" i="1"/>
  <c r="H721" i="1"/>
  <c r="Q720" i="1"/>
  <c r="I720" i="1"/>
  <c r="H720" i="1" s="1"/>
  <c r="G720" i="1" s="1"/>
  <c r="U720" i="1" s="1"/>
  <c r="Q719" i="1"/>
  <c r="I719" i="1"/>
  <c r="H719" i="1"/>
  <c r="Q718" i="1"/>
  <c r="I718" i="1"/>
  <c r="Q717" i="1"/>
  <c r="I717" i="1"/>
  <c r="H717" i="1" s="1"/>
  <c r="Q716" i="1"/>
  <c r="G716" i="1" s="1"/>
  <c r="U716" i="1" s="1"/>
  <c r="I716" i="1"/>
  <c r="H716" i="1" s="1"/>
  <c r="T715" i="1"/>
  <c r="S715" i="1"/>
  <c r="R715" i="1"/>
  <c r="P715" i="1"/>
  <c r="O715" i="1"/>
  <c r="N715" i="1"/>
  <c r="N714" i="1" s="1"/>
  <c r="M715" i="1"/>
  <c r="L715" i="1"/>
  <c r="K715" i="1"/>
  <c r="J715" i="1"/>
  <c r="J714" i="1" s="1"/>
  <c r="F715" i="1"/>
  <c r="Q713" i="1"/>
  <c r="Q712" i="1" s="1"/>
  <c r="I713" i="1"/>
  <c r="H713" i="1"/>
  <c r="T712" i="1"/>
  <c r="S712" i="1"/>
  <c r="R712" i="1"/>
  <c r="P712" i="1"/>
  <c r="O712" i="1"/>
  <c r="N712" i="1"/>
  <c r="M712" i="1"/>
  <c r="L712" i="1"/>
  <c r="K712" i="1"/>
  <c r="J712" i="1"/>
  <c r="I712" i="1"/>
  <c r="F712" i="1"/>
  <c r="Q711" i="1"/>
  <c r="I711" i="1"/>
  <c r="H711" i="1"/>
  <c r="Q710" i="1"/>
  <c r="I710" i="1"/>
  <c r="H710" i="1" s="1"/>
  <c r="G710" i="1" s="1"/>
  <c r="U710" i="1" s="1"/>
  <c r="Q709" i="1"/>
  <c r="I709" i="1"/>
  <c r="H709" i="1" s="1"/>
  <c r="Q708" i="1"/>
  <c r="I708" i="1"/>
  <c r="H708" i="1" s="1"/>
  <c r="U707" i="1"/>
  <c r="Q706" i="1"/>
  <c r="I706" i="1"/>
  <c r="H706" i="1" s="1"/>
  <c r="G706" i="1" s="1"/>
  <c r="Q705" i="1"/>
  <c r="I705" i="1"/>
  <c r="H705" i="1" s="1"/>
  <c r="Q704" i="1"/>
  <c r="I704" i="1"/>
  <c r="H704" i="1"/>
  <c r="Q703" i="1"/>
  <c r="I703" i="1"/>
  <c r="H703" i="1" s="1"/>
  <c r="G703" i="1" s="1"/>
  <c r="U703" i="1" s="1"/>
  <c r="Q702" i="1"/>
  <c r="I702" i="1"/>
  <c r="H702" i="1" s="1"/>
  <c r="G702" i="1" s="1"/>
  <c r="U702" i="1" s="1"/>
  <c r="Q701" i="1"/>
  <c r="I701" i="1"/>
  <c r="H701" i="1" s="1"/>
  <c r="Q700" i="1"/>
  <c r="I700" i="1"/>
  <c r="H700" i="1"/>
  <c r="Q699" i="1"/>
  <c r="I699" i="1"/>
  <c r="H699" i="1" s="1"/>
  <c r="G699" i="1" s="1"/>
  <c r="U699" i="1" s="1"/>
  <c r="Q698" i="1"/>
  <c r="I698" i="1"/>
  <c r="H698" i="1" s="1"/>
  <c r="G698" i="1" s="1"/>
  <c r="U698" i="1" s="1"/>
  <c r="Q697" i="1"/>
  <c r="I697" i="1"/>
  <c r="Q696" i="1"/>
  <c r="I696" i="1"/>
  <c r="H696" i="1"/>
  <c r="Q695" i="1"/>
  <c r="I695" i="1"/>
  <c r="H695" i="1" s="1"/>
  <c r="T694" i="1"/>
  <c r="S694" i="1"/>
  <c r="R694" i="1"/>
  <c r="P694" i="1"/>
  <c r="O694" i="1"/>
  <c r="N694" i="1"/>
  <c r="M694" i="1"/>
  <c r="L694" i="1"/>
  <c r="K694" i="1"/>
  <c r="J694" i="1"/>
  <c r="F694" i="1"/>
  <c r="Q693" i="1"/>
  <c r="I693" i="1"/>
  <c r="H693" i="1" s="1"/>
  <c r="T692" i="1"/>
  <c r="S692" i="1"/>
  <c r="R692" i="1"/>
  <c r="Q692" i="1"/>
  <c r="P692" i="1"/>
  <c r="O692" i="1"/>
  <c r="N692" i="1"/>
  <c r="M692" i="1"/>
  <c r="L692" i="1"/>
  <c r="K692" i="1"/>
  <c r="K687" i="1" s="1"/>
  <c r="J692" i="1"/>
  <c r="I692" i="1"/>
  <c r="F692" i="1"/>
  <c r="Q691" i="1"/>
  <c r="Q690" i="1" s="1"/>
  <c r="I691" i="1"/>
  <c r="H691" i="1" s="1"/>
  <c r="H690" i="1" s="1"/>
  <c r="T690" i="1"/>
  <c r="T687" i="1" s="1"/>
  <c r="S690" i="1"/>
  <c r="R690" i="1"/>
  <c r="R687" i="1" s="1"/>
  <c r="P690" i="1"/>
  <c r="O690" i="1"/>
  <c r="N690" i="1"/>
  <c r="N687" i="1" s="1"/>
  <c r="M690" i="1"/>
  <c r="L690" i="1"/>
  <c r="K690" i="1"/>
  <c r="J690" i="1"/>
  <c r="J687" i="1" s="1"/>
  <c r="I690" i="1"/>
  <c r="F690" i="1"/>
  <c r="U689" i="1"/>
  <c r="T688" i="1"/>
  <c r="S688" i="1"/>
  <c r="R688" i="1"/>
  <c r="Q688" i="1"/>
  <c r="P688" i="1"/>
  <c r="O688" i="1"/>
  <c r="N688" i="1"/>
  <c r="M688" i="1"/>
  <c r="L688" i="1"/>
  <c r="L687" i="1" s="1"/>
  <c r="K688" i="1"/>
  <c r="J688" i="1"/>
  <c r="I688" i="1"/>
  <c r="H688" i="1"/>
  <c r="G688" i="1"/>
  <c r="F688" i="1"/>
  <c r="S687" i="1"/>
  <c r="U686" i="1"/>
  <c r="U685" i="1"/>
  <c r="Q684" i="1"/>
  <c r="I684" i="1"/>
  <c r="H684" i="1"/>
  <c r="G684" i="1" s="1"/>
  <c r="U684" i="1" s="1"/>
  <c r="Q683" i="1"/>
  <c r="I683" i="1"/>
  <c r="H683" i="1"/>
  <c r="G683" i="1" s="1"/>
  <c r="U683" i="1" s="1"/>
  <c r="U682" i="1"/>
  <c r="U681" i="1"/>
  <c r="U680" i="1"/>
  <c r="Q679" i="1"/>
  <c r="I679" i="1"/>
  <c r="H679" i="1"/>
  <c r="U678" i="1"/>
  <c r="Q677" i="1"/>
  <c r="I677" i="1"/>
  <c r="H677" i="1"/>
  <c r="Q676" i="1"/>
  <c r="I676" i="1"/>
  <c r="H676" i="1" s="1"/>
  <c r="G676" i="1" s="1"/>
  <c r="U676" i="1" s="1"/>
  <c r="Q675" i="1"/>
  <c r="I675" i="1"/>
  <c r="H675" i="1" s="1"/>
  <c r="G675" i="1" s="1"/>
  <c r="U675" i="1" s="1"/>
  <c r="Q674" i="1"/>
  <c r="I674" i="1"/>
  <c r="H674" i="1" s="1"/>
  <c r="Q673" i="1"/>
  <c r="I673" i="1"/>
  <c r="H673" i="1" s="1"/>
  <c r="Q672" i="1"/>
  <c r="I672" i="1"/>
  <c r="H672" i="1" s="1"/>
  <c r="Q671" i="1"/>
  <c r="I671" i="1"/>
  <c r="H671" i="1"/>
  <c r="G671" i="1" s="1"/>
  <c r="U671" i="1" s="1"/>
  <c r="Q670" i="1"/>
  <c r="I670" i="1"/>
  <c r="H670" i="1" s="1"/>
  <c r="G670" i="1" s="1"/>
  <c r="U670" i="1" s="1"/>
  <c r="U669" i="1"/>
  <c r="U668" i="1"/>
  <c r="Q667" i="1"/>
  <c r="I667" i="1"/>
  <c r="H667" i="1" s="1"/>
  <c r="G667" i="1" s="1"/>
  <c r="U667" i="1" s="1"/>
  <c r="Q666" i="1"/>
  <c r="I666" i="1"/>
  <c r="H666" i="1" s="1"/>
  <c r="U665" i="1"/>
  <c r="Q664" i="1"/>
  <c r="I664" i="1"/>
  <c r="H664" i="1" s="1"/>
  <c r="G664" i="1" s="1"/>
  <c r="U664" i="1" s="1"/>
  <c r="Q663" i="1"/>
  <c r="I663" i="1"/>
  <c r="H663" i="1" s="1"/>
  <c r="G663" i="1" s="1"/>
  <c r="U663" i="1" s="1"/>
  <c r="Q662" i="1"/>
  <c r="I662" i="1"/>
  <c r="H662" i="1" s="1"/>
  <c r="U661" i="1"/>
  <c r="U660" i="1"/>
  <c r="Q659" i="1"/>
  <c r="I659" i="1"/>
  <c r="H659" i="1"/>
  <c r="G659" i="1" s="1"/>
  <c r="U659" i="1" s="1"/>
  <c r="U658" i="1"/>
  <c r="Q657" i="1"/>
  <c r="I657" i="1"/>
  <c r="H657" i="1" s="1"/>
  <c r="Q656" i="1"/>
  <c r="I656" i="1"/>
  <c r="H656" i="1"/>
  <c r="G656" i="1" s="1"/>
  <c r="U656" i="1" s="1"/>
  <c r="U655" i="1"/>
  <c r="Q654" i="1"/>
  <c r="I654" i="1"/>
  <c r="H654" i="1" s="1"/>
  <c r="Q653" i="1"/>
  <c r="I653" i="1"/>
  <c r="H653" i="1" s="1"/>
  <c r="Q652" i="1"/>
  <c r="I652" i="1"/>
  <c r="H652" i="1" s="1"/>
  <c r="G652" i="1" s="1"/>
  <c r="U652" i="1" s="1"/>
  <c r="U651" i="1"/>
  <c r="U650" i="1"/>
  <c r="Q649" i="1"/>
  <c r="I649" i="1"/>
  <c r="H649" i="1" s="1"/>
  <c r="Q648" i="1"/>
  <c r="I648" i="1"/>
  <c r="H648" i="1" s="1"/>
  <c r="G648" i="1"/>
  <c r="U648" i="1" s="1"/>
  <c r="Q647" i="1"/>
  <c r="I647" i="1"/>
  <c r="H647" i="1" s="1"/>
  <c r="G647" i="1" s="1"/>
  <c r="U647" i="1" s="1"/>
  <c r="U646" i="1"/>
  <c r="U645" i="1"/>
  <c r="Q644" i="1"/>
  <c r="I644" i="1"/>
  <c r="H644" i="1"/>
  <c r="G644" i="1" s="1"/>
  <c r="U644" i="1" s="1"/>
  <c r="Q643" i="1"/>
  <c r="I643" i="1"/>
  <c r="H643" i="1"/>
  <c r="G643" i="1" s="1"/>
  <c r="U643" i="1" s="1"/>
  <c r="Q642" i="1"/>
  <c r="I642" i="1"/>
  <c r="H642" i="1" s="1"/>
  <c r="G642" i="1" s="1"/>
  <c r="U642" i="1" s="1"/>
  <c r="Q641" i="1"/>
  <c r="I641" i="1"/>
  <c r="H641" i="1" s="1"/>
  <c r="Q640" i="1"/>
  <c r="I640" i="1"/>
  <c r="H640" i="1" s="1"/>
  <c r="G640" i="1" s="1"/>
  <c r="U640" i="1" s="1"/>
  <c r="U639" i="1"/>
  <c r="U638" i="1"/>
  <c r="Q637" i="1"/>
  <c r="I637" i="1"/>
  <c r="H637" i="1" s="1"/>
  <c r="Q636" i="1"/>
  <c r="I636" i="1"/>
  <c r="H636" i="1" s="1"/>
  <c r="G636" i="1"/>
  <c r="U636" i="1" s="1"/>
  <c r="U635" i="1"/>
  <c r="Q634" i="1"/>
  <c r="I634" i="1"/>
  <c r="H634" i="1" s="1"/>
  <c r="U633" i="1"/>
  <c r="T632" i="1"/>
  <c r="S632" i="1"/>
  <c r="R632" i="1"/>
  <c r="Q632" i="1"/>
  <c r="P632" i="1"/>
  <c r="O632" i="1"/>
  <c r="N632" i="1"/>
  <c r="M632" i="1"/>
  <c r="L632" i="1"/>
  <c r="K632" i="1"/>
  <c r="J632" i="1"/>
  <c r="I632" i="1"/>
  <c r="F632" i="1"/>
  <c r="U631" i="1"/>
  <c r="T630" i="1"/>
  <c r="S630" i="1"/>
  <c r="R630" i="1"/>
  <c r="Q630" i="1"/>
  <c r="P630" i="1"/>
  <c r="O630" i="1"/>
  <c r="N630" i="1"/>
  <c r="M630" i="1"/>
  <c r="L630" i="1"/>
  <c r="K630" i="1"/>
  <c r="J630" i="1"/>
  <c r="I630" i="1"/>
  <c r="H630" i="1"/>
  <c r="G630" i="1"/>
  <c r="F630" i="1"/>
  <c r="Q629" i="1"/>
  <c r="I629" i="1"/>
  <c r="H629" i="1" s="1"/>
  <c r="G629" i="1"/>
  <c r="Q628" i="1"/>
  <c r="I628" i="1"/>
  <c r="H628" i="1" s="1"/>
  <c r="G628" i="1" s="1"/>
  <c r="Q627" i="1"/>
  <c r="I627" i="1"/>
  <c r="H627" i="1"/>
  <c r="Q626" i="1"/>
  <c r="I626" i="1"/>
  <c r="H626" i="1" s="1"/>
  <c r="G626" i="1" s="1"/>
  <c r="U626" i="1" s="1"/>
  <c r="Q625" i="1"/>
  <c r="I625" i="1"/>
  <c r="H625" i="1" s="1"/>
  <c r="G625" i="1" s="1"/>
  <c r="Q624" i="1"/>
  <c r="I624" i="1"/>
  <c r="H624" i="1" s="1"/>
  <c r="G624" i="1" s="1"/>
  <c r="U624" i="1" s="1"/>
  <c r="Q623" i="1"/>
  <c r="I623" i="1"/>
  <c r="H623" i="1" s="1"/>
  <c r="G623" i="1" s="1"/>
  <c r="U623" i="1" s="1"/>
  <c r="Q622" i="1"/>
  <c r="I622" i="1"/>
  <c r="H622" i="1"/>
  <c r="Q621" i="1"/>
  <c r="I621" i="1"/>
  <c r="H621" i="1" s="1"/>
  <c r="G621" i="1" s="1"/>
  <c r="U621" i="1" s="1"/>
  <c r="Q620" i="1"/>
  <c r="I620" i="1"/>
  <c r="H620" i="1" s="1"/>
  <c r="G620" i="1" s="1"/>
  <c r="U620" i="1" s="1"/>
  <c r="Q619" i="1"/>
  <c r="G619" i="1" s="1"/>
  <c r="U619" i="1" s="1"/>
  <c r="I619" i="1"/>
  <c r="H619" i="1" s="1"/>
  <c r="Q618" i="1"/>
  <c r="I618" i="1"/>
  <c r="H618" i="1" s="1"/>
  <c r="G618" i="1" s="1"/>
  <c r="U618" i="1" s="1"/>
  <c r="Q617" i="1"/>
  <c r="I617" i="1"/>
  <c r="H617" i="1" s="1"/>
  <c r="Q616" i="1"/>
  <c r="I616" i="1"/>
  <c r="H616" i="1" s="1"/>
  <c r="T615" i="1"/>
  <c r="S615" i="1"/>
  <c r="R615" i="1"/>
  <c r="P615" i="1"/>
  <c r="O615" i="1"/>
  <c r="N615" i="1"/>
  <c r="M615" i="1"/>
  <c r="L615" i="1"/>
  <c r="K615" i="1"/>
  <c r="J615" i="1"/>
  <c r="F615" i="1"/>
  <c r="U614" i="1"/>
  <c r="U613" i="1"/>
  <c r="U612" i="1"/>
  <c r="U611" i="1"/>
  <c r="U610" i="1"/>
  <c r="U609" i="1"/>
  <c r="U608" i="1"/>
  <c r="U607" i="1"/>
  <c r="U606" i="1"/>
  <c r="U605" i="1"/>
  <c r="Q604" i="1"/>
  <c r="I604" i="1"/>
  <c r="T603" i="1"/>
  <c r="S603" i="1"/>
  <c r="R603" i="1"/>
  <c r="Q603" i="1"/>
  <c r="P603" i="1"/>
  <c r="O603" i="1"/>
  <c r="N603" i="1"/>
  <c r="M603" i="1"/>
  <c r="L603" i="1"/>
  <c r="K603" i="1"/>
  <c r="J603" i="1"/>
  <c r="F603" i="1"/>
  <c r="Q602" i="1"/>
  <c r="I602" i="1"/>
  <c r="H602" i="1" s="1"/>
  <c r="G602" i="1" s="1"/>
  <c r="Q601" i="1"/>
  <c r="I601" i="1"/>
  <c r="H601" i="1" s="1"/>
  <c r="Q600" i="1"/>
  <c r="I600" i="1"/>
  <c r="H600" i="1" s="1"/>
  <c r="G600" i="1" s="1"/>
  <c r="U600" i="1" s="1"/>
  <c r="Q599" i="1"/>
  <c r="I599" i="1"/>
  <c r="H599" i="1" s="1"/>
  <c r="G599" i="1" s="1"/>
  <c r="U599" i="1" s="1"/>
  <c r="Q598" i="1"/>
  <c r="I598" i="1"/>
  <c r="H598" i="1" s="1"/>
  <c r="Q597" i="1"/>
  <c r="I597" i="1"/>
  <c r="H597" i="1" s="1"/>
  <c r="Q596" i="1"/>
  <c r="I596" i="1"/>
  <c r="H596" i="1" s="1"/>
  <c r="G596" i="1"/>
  <c r="U596" i="1" s="1"/>
  <c r="Q595" i="1"/>
  <c r="I595" i="1"/>
  <c r="H595" i="1" s="1"/>
  <c r="G595" i="1" s="1"/>
  <c r="U595" i="1" s="1"/>
  <c r="Q594" i="1"/>
  <c r="I594" i="1"/>
  <c r="H594" i="1" s="1"/>
  <c r="Q593" i="1"/>
  <c r="I593" i="1"/>
  <c r="H593" i="1" s="1"/>
  <c r="U592" i="1"/>
  <c r="Q592" i="1"/>
  <c r="I592" i="1"/>
  <c r="H592" i="1" s="1"/>
  <c r="G592" i="1" s="1"/>
  <c r="U591" i="1"/>
  <c r="Q590" i="1"/>
  <c r="I590" i="1"/>
  <c r="T589" i="1"/>
  <c r="S589" i="1"/>
  <c r="R589" i="1"/>
  <c r="P589" i="1"/>
  <c r="O589" i="1"/>
  <c r="N589" i="1"/>
  <c r="M589" i="1"/>
  <c r="L589" i="1"/>
  <c r="K589" i="1"/>
  <c r="J589" i="1"/>
  <c r="F589" i="1"/>
  <c r="Q588" i="1"/>
  <c r="I588" i="1"/>
  <c r="H588" i="1" s="1"/>
  <c r="Q587" i="1"/>
  <c r="I587" i="1"/>
  <c r="H587" i="1" s="1"/>
  <c r="Q586" i="1"/>
  <c r="I586" i="1"/>
  <c r="H586" i="1" s="1"/>
  <c r="Q585" i="1"/>
  <c r="I585" i="1"/>
  <c r="H585" i="1"/>
  <c r="Q584" i="1"/>
  <c r="I584" i="1"/>
  <c r="H584" i="1" s="1"/>
  <c r="G584" i="1" s="1"/>
  <c r="U584" i="1" s="1"/>
  <c r="Q583" i="1"/>
  <c r="I583" i="1"/>
  <c r="H583" i="1" s="1"/>
  <c r="Q582" i="1"/>
  <c r="I582" i="1"/>
  <c r="H582" i="1" s="1"/>
  <c r="G582" i="1" s="1"/>
  <c r="U582" i="1" s="1"/>
  <c r="Q581" i="1"/>
  <c r="I581" i="1"/>
  <c r="H581" i="1" s="1"/>
  <c r="G581" i="1" s="1"/>
  <c r="U581" i="1" s="1"/>
  <c r="Q580" i="1"/>
  <c r="I580" i="1"/>
  <c r="Q579" i="1"/>
  <c r="I579" i="1"/>
  <c r="H579" i="1" s="1"/>
  <c r="Q578" i="1"/>
  <c r="G578" i="1" s="1"/>
  <c r="I578" i="1"/>
  <c r="H578" i="1" s="1"/>
  <c r="T577" i="1"/>
  <c r="S577" i="1"/>
  <c r="R577" i="1"/>
  <c r="P577" i="1"/>
  <c r="O577" i="1"/>
  <c r="N577" i="1"/>
  <c r="M577" i="1"/>
  <c r="L577" i="1"/>
  <c r="K577" i="1"/>
  <c r="J577" i="1"/>
  <c r="F577" i="1"/>
  <c r="Q576" i="1"/>
  <c r="I576" i="1"/>
  <c r="H576" i="1"/>
  <c r="G576" i="1" s="1"/>
  <c r="Q575" i="1"/>
  <c r="I575" i="1"/>
  <c r="H575" i="1"/>
  <c r="G575" i="1" s="1"/>
  <c r="U575" i="1" s="1"/>
  <c r="Q574" i="1"/>
  <c r="I574" i="1"/>
  <c r="H574" i="1" s="1"/>
  <c r="G574" i="1" s="1"/>
  <c r="U574" i="1" s="1"/>
  <c r="Q573" i="1"/>
  <c r="I573" i="1"/>
  <c r="H573" i="1" s="1"/>
  <c r="Q572" i="1"/>
  <c r="I572" i="1"/>
  <c r="H572" i="1" s="1"/>
  <c r="G572" i="1" s="1"/>
  <c r="U572" i="1" s="1"/>
  <c r="Q571" i="1"/>
  <c r="I571" i="1"/>
  <c r="H571" i="1" s="1"/>
  <c r="G571" i="1" s="1"/>
  <c r="U571" i="1" s="1"/>
  <c r="Q570" i="1"/>
  <c r="I570" i="1"/>
  <c r="H570" i="1" s="1"/>
  <c r="Q569" i="1"/>
  <c r="I569" i="1"/>
  <c r="H569" i="1" s="1"/>
  <c r="Q568" i="1"/>
  <c r="I568" i="1"/>
  <c r="H568" i="1" s="1"/>
  <c r="Q567" i="1"/>
  <c r="I567" i="1"/>
  <c r="H567" i="1"/>
  <c r="Q566" i="1"/>
  <c r="I566" i="1"/>
  <c r="H566" i="1" s="1"/>
  <c r="G566" i="1" s="1"/>
  <c r="U566" i="1" s="1"/>
  <c r="Q565" i="1"/>
  <c r="I565" i="1"/>
  <c r="H565" i="1" s="1"/>
  <c r="G565" i="1" s="1"/>
  <c r="U565" i="1" s="1"/>
  <c r="Q564" i="1"/>
  <c r="I564" i="1"/>
  <c r="H564" i="1" s="1"/>
  <c r="G564" i="1" s="1"/>
  <c r="U564" i="1" s="1"/>
  <c r="Q563" i="1"/>
  <c r="I563" i="1"/>
  <c r="H563" i="1" s="1"/>
  <c r="G563" i="1" s="1"/>
  <c r="U563" i="1" s="1"/>
  <c r="Q562" i="1"/>
  <c r="I562" i="1"/>
  <c r="H562" i="1" s="1"/>
  <c r="Q561" i="1"/>
  <c r="I561" i="1"/>
  <c r="H561" i="1" s="1"/>
  <c r="T560" i="1"/>
  <c r="S560" i="1"/>
  <c r="R560" i="1"/>
  <c r="P560" i="1"/>
  <c r="O560" i="1"/>
  <c r="N560" i="1"/>
  <c r="M560" i="1"/>
  <c r="L560" i="1"/>
  <c r="K560" i="1"/>
  <c r="J560" i="1"/>
  <c r="F560" i="1"/>
  <c r="U559" i="1"/>
  <c r="U558" i="1"/>
  <c r="Q557" i="1"/>
  <c r="I557" i="1"/>
  <c r="U556" i="1"/>
  <c r="U555" i="1"/>
  <c r="T554" i="1"/>
  <c r="S554" i="1"/>
  <c r="R554" i="1"/>
  <c r="Q554" i="1"/>
  <c r="P554" i="1"/>
  <c r="O554" i="1"/>
  <c r="N554" i="1"/>
  <c r="M554" i="1"/>
  <c r="L554" i="1"/>
  <c r="K554" i="1"/>
  <c r="J554" i="1"/>
  <c r="F554" i="1"/>
  <c r="Q553" i="1"/>
  <c r="I553" i="1"/>
  <c r="H553" i="1" s="1"/>
  <c r="G553" i="1" s="1"/>
  <c r="U553" i="1" s="1"/>
  <c r="Q552" i="1"/>
  <c r="I552" i="1"/>
  <c r="H552" i="1" s="1"/>
  <c r="Q551" i="1"/>
  <c r="I551" i="1"/>
  <c r="H551" i="1" s="1"/>
  <c r="Q550" i="1"/>
  <c r="I550" i="1"/>
  <c r="H550" i="1" s="1"/>
  <c r="G550" i="1" s="1"/>
  <c r="U550" i="1" s="1"/>
  <c r="Q549" i="1"/>
  <c r="I549" i="1"/>
  <c r="H549" i="1"/>
  <c r="G549" i="1" s="1"/>
  <c r="U549" i="1" s="1"/>
  <c r="Q548" i="1"/>
  <c r="I548" i="1"/>
  <c r="H548" i="1" s="1"/>
  <c r="G548" i="1" s="1"/>
  <c r="U548" i="1" s="1"/>
  <c r="Q547" i="1"/>
  <c r="I547" i="1"/>
  <c r="H547" i="1" s="1"/>
  <c r="Q546" i="1"/>
  <c r="I546" i="1"/>
  <c r="H546" i="1" s="1"/>
  <c r="G546" i="1" s="1"/>
  <c r="U546" i="1" s="1"/>
  <c r="Q545" i="1"/>
  <c r="I545" i="1"/>
  <c r="H545" i="1" s="1"/>
  <c r="G545" i="1" s="1"/>
  <c r="U545" i="1" s="1"/>
  <c r="Q544" i="1"/>
  <c r="I544" i="1"/>
  <c r="H544" i="1" s="1"/>
  <c r="Q543" i="1"/>
  <c r="I543" i="1"/>
  <c r="H543" i="1"/>
  <c r="Q542" i="1"/>
  <c r="I542" i="1"/>
  <c r="H542" i="1" s="1"/>
  <c r="G542" i="1" s="1"/>
  <c r="U542" i="1" s="1"/>
  <c r="Q541" i="1"/>
  <c r="I541" i="1"/>
  <c r="H541" i="1" s="1"/>
  <c r="G541" i="1" s="1"/>
  <c r="U541" i="1" s="1"/>
  <c r="Q540" i="1"/>
  <c r="I540" i="1"/>
  <c r="H540" i="1" s="1"/>
  <c r="Q539" i="1"/>
  <c r="I539" i="1"/>
  <c r="H539" i="1"/>
  <c r="Q538" i="1"/>
  <c r="I538" i="1"/>
  <c r="H538" i="1" s="1"/>
  <c r="G538" i="1" s="1"/>
  <c r="U538" i="1" s="1"/>
  <c r="Q537" i="1"/>
  <c r="I537" i="1"/>
  <c r="H537" i="1" s="1"/>
  <c r="G537" i="1" s="1"/>
  <c r="U537" i="1" s="1"/>
  <c r="Q536" i="1"/>
  <c r="I536" i="1"/>
  <c r="T535" i="1"/>
  <c r="S535" i="1"/>
  <c r="R535" i="1"/>
  <c r="P535" i="1"/>
  <c r="O535" i="1"/>
  <c r="N535" i="1"/>
  <c r="M535" i="1"/>
  <c r="L535" i="1"/>
  <c r="K535" i="1"/>
  <c r="J535" i="1"/>
  <c r="F535" i="1"/>
  <c r="Q534" i="1"/>
  <c r="I534" i="1"/>
  <c r="H534" i="1" s="1"/>
  <c r="Q533" i="1"/>
  <c r="I533" i="1"/>
  <c r="H533" i="1" s="1"/>
  <c r="Q532" i="1"/>
  <c r="I532" i="1"/>
  <c r="H532" i="1"/>
  <c r="Q531" i="1"/>
  <c r="I531" i="1"/>
  <c r="H531" i="1" s="1"/>
  <c r="G531" i="1" s="1"/>
  <c r="U531" i="1" s="1"/>
  <c r="Q530" i="1"/>
  <c r="I530" i="1"/>
  <c r="H530" i="1" s="1"/>
  <c r="Q529" i="1"/>
  <c r="I529" i="1"/>
  <c r="H529" i="1" s="1"/>
  <c r="Q528" i="1"/>
  <c r="I528" i="1"/>
  <c r="H528" i="1"/>
  <c r="G528" i="1" s="1"/>
  <c r="U528" i="1" s="1"/>
  <c r="Q527" i="1"/>
  <c r="I527" i="1"/>
  <c r="H527" i="1" s="1"/>
  <c r="G527" i="1" s="1"/>
  <c r="U527" i="1" s="1"/>
  <c r="Q526" i="1"/>
  <c r="I526" i="1"/>
  <c r="H526" i="1" s="1"/>
  <c r="Q525" i="1"/>
  <c r="I525" i="1"/>
  <c r="H525" i="1" s="1"/>
  <c r="G525" i="1" s="1"/>
  <c r="U525" i="1" s="1"/>
  <c r="Q524" i="1"/>
  <c r="I524" i="1"/>
  <c r="H524" i="1" s="1"/>
  <c r="G524" i="1" s="1"/>
  <c r="U524" i="1" s="1"/>
  <c r="Q523" i="1"/>
  <c r="I523" i="1"/>
  <c r="Q522" i="1"/>
  <c r="I522" i="1"/>
  <c r="H522" i="1" s="1"/>
  <c r="Q521" i="1"/>
  <c r="I521" i="1"/>
  <c r="H521" i="1"/>
  <c r="G521" i="1" s="1"/>
  <c r="T520" i="1"/>
  <c r="S520" i="1"/>
  <c r="R520" i="1"/>
  <c r="P520" i="1"/>
  <c r="O520" i="1"/>
  <c r="N520" i="1"/>
  <c r="M520" i="1"/>
  <c r="L520" i="1"/>
  <c r="K520" i="1"/>
  <c r="J520" i="1"/>
  <c r="F520" i="1"/>
  <c r="Q519" i="1"/>
  <c r="I519" i="1"/>
  <c r="H519" i="1" s="1"/>
  <c r="G519" i="1" s="1"/>
  <c r="U519" i="1" s="1"/>
  <c r="Q518" i="1"/>
  <c r="I518" i="1"/>
  <c r="H518" i="1"/>
  <c r="Q517" i="1"/>
  <c r="I517" i="1"/>
  <c r="H517" i="1" s="1"/>
  <c r="G517" i="1" s="1"/>
  <c r="U517" i="1" s="1"/>
  <c r="Q516" i="1"/>
  <c r="I516" i="1"/>
  <c r="H516" i="1" s="1"/>
  <c r="U515" i="1"/>
  <c r="Q515" i="1"/>
  <c r="I515" i="1"/>
  <c r="H515" i="1" s="1"/>
  <c r="G515" i="1" s="1"/>
  <c r="Q514" i="1"/>
  <c r="I514" i="1"/>
  <c r="H514" i="1"/>
  <c r="Q513" i="1"/>
  <c r="I513" i="1"/>
  <c r="H513" i="1" s="1"/>
  <c r="G513" i="1" s="1"/>
  <c r="U513" i="1" s="1"/>
  <c r="Q512" i="1"/>
  <c r="I512" i="1"/>
  <c r="H512" i="1" s="1"/>
  <c r="Q511" i="1"/>
  <c r="I511" i="1"/>
  <c r="H511" i="1" s="1"/>
  <c r="G511" i="1" s="1"/>
  <c r="U511" i="1" s="1"/>
  <c r="Q510" i="1"/>
  <c r="I510" i="1"/>
  <c r="H510" i="1"/>
  <c r="Q509" i="1"/>
  <c r="I509" i="1"/>
  <c r="H509" i="1" s="1"/>
  <c r="G509" i="1" s="1"/>
  <c r="U509" i="1" s="1"/>
  <c r="Q508" i="1"/>
  <c r="I508" i="1"/>
  <c r="H508" i="1" s="1"/>
  <c r="U507" i="1"/>
  <c r="Q507" i="1"/>
  <c r="I507" i="1"/>
  <c r="H507" i="1" s="1"/>
  <c r="G507" i="1" s="1"/>
  <c r="Q506" i="1"/>
  <c r="I506" i="1"/>
  <c r="H506" i="1"/>
  <c r="Q505" i="1"/>
  <c r="I505" i="1"/>
  <c r="H505" i="1" s="1"/>
  <c r="G505" i="1" s="1"/>
  <c r="U505" i="1" s="1"/>
  <c r="Q504" i="1"/>
  <c r="I504" i="1"/>
  <c r="H504" i="1" s="1"/>
  <c r="Q503" i="1"/>
  <c r="I503" i="1"/>
  <c r="H503" i="1" s="1"/>
  <c r="G503" i="1" s="1"/>
  <c r="U503" i="1" s="1"/>
  <c r="Q502" i="1"/>
  <c r="I502" i="1"/>
  <c r="H502" i="1" s="1"/>
  <c r="G502" i="1" s="1"/>
  <c r="U502" i="1" s="1"/>
  <c r="Q501" i="1"/>
  <c r="I501" i="1"/>
  <c r="Q500" i="1"/>
  <c r="I500" i="1"/>
  <c r="H500" i="1"/>
  <c r="Q499" i="1"/>
  <c r="I499" i="1"/>
  <c r="H499" i="1" s="1"/>
  <c r="G499" i="1" s="1"/>
  <c r="U499" i="1" s="1"/>
  <c r="Q498" i="1"/>
  <c r="I498" i="1"/>
  <c r="H498" i="1" s="1"/>
  <c r="T497" i="1"/>
  <c r="S497" i="1"/>
  <c r="R497" i="1"/>
  <c r="P497" i="1"/>
  <c r="O497" i="1"/>
  <c r="N497" i="1"/>
  <c r="M497" i="1"/>
  <c r="L497" i="1"/>
  <c r="K497" i="1"/>
  <c r="J497" i="1"/>
  <c r="F497" i="1"/>
  <c r="Q496" i="1"/>
  <c r="I496" i="1"/>
  <c r="H496" i="1" s="1"/>
  <c r="G496" i="1" s="1"/>
  <c r="Q495" i="1"/>
  <c r="I495" i="1"/>
  <c r="H495" i="1" s="1"/>
  <c r="Q494" i="1"/>
  <c r="I494" i="1"/>
  <c r="H494" i="1" s="1"/>
  <c r="Q493" i="1"/>
  <c r="I493" i="1"/>
  <c r="H493" i="1"/>
  <c r="Q492" i="1"/>
  <c r="I492" i="1"/>
  <c r="H492" i="1"/>
  <c r="Q491" i="1"/>
  <c r="I491" i="1"/>
  <c r="H491" i="1" s="1"/>
  <c r="G491" i="1" s="1"/>
  <c r="U491" i="1" s="1"/>
  <c r="Q490" i="1"/>
  <c r="I490" i="1"/>
  <c r="H490" i="1" s="1"/>
  <c r="G490" i="1" s="1"/>
  <c r="U490" i="1" s="1"/>
  <c r="Q489" i="1"/>
  <c r="I489" i="1"/>
  <c r="H489" i="1" s="1"/>
  <c r="G489" i="1" s="1"/>
  <c r="U489" i="1" s="1"/>
  <c r="Q488" i="1"/>
  <c r="I488" i="1"/>
  <c r="H488" i="1" s="1"/>
  <c r="G488" i="1" s="1"/>
  <c r="U488" i="1" s="1"/>
  <c r="Q487" i="1"/>
  <c r="I487" i="1"/>
  <c r="H487" i="1" s="1"/>
  <c r="Q486" i="1"/>
  <c r="I486" i="1"/>
  <c r="H486" i="1" s="1"/>
  <c r="Q485" i="1"/>
  <c r="I485" i="1"/>
  <c r="H485" i="1" s="1"/>
  <c r="Q484" i="1"/>
  <c r="I484" i="1"/>
  <c r="H484" i="1" s="1"/>
  <c r="Q483" i="1"/>
  <c r="I483" i="1"/>
  <c r="H483" i="1"/>
  <c r="G483" i="1" s="1"/>
  <c r="U483" i="1" s="1"/>
  <c r="Q482" i="1"/>
  <c r="I482" i="1"/>
  <c r="H482" i="1" s="1"/>
  <c r="G482" i="1" s="1"/>
  <c r="U482" i="1" s="1"/>
  <c r="Q481" i="1"/>
  <c r="I481" i="1"/>
  <c r="H481" i="1" s="1"/>
  <c r="Q480" i="1"/>
  <c r="I480" i="1"/>
  <c r="H480" i="1" s="1"/>
  <c r="G480" i="1" s="1"/>
  <c r="U480" i="1" s="1"/>
  <c r="Q479" i="1"/>
  <c r="I479" i="1"/>
  <c r="H479" i="1" s="1"/>
  <c r="G479" i="1" s="1"/>
  <c r="U479" i="1" s="1"/>
  <c r="Q478" i="1"/>
  <c r="I478" i="1"/>
  <c r="T477" i="1"/>
  <c r="S477" i="1"/>
  <c r="R477" i="1"/>
  <c r="P477" i="1"/>
  <c r="O477" i="1"/>
  <c r="N477" i="1"/>
  <c r="M477" i="1"/>
  <c r="L477" i="1"/>
  <c r="K477" i="1"/>
  <c r="J477" i="1"/>
  <c r="F477" i="1"/>
  <c r="U476" i="1"/>
  <c r="U475" i="1"/>
  <c r="U474" i="1"/>
  <c r="U473" i="1"/>
  <c r="U472" i="1"/>
  <c r="U471" i="1"/>
  <c r="Q470" i="1"/>
  <c r="Q469" i="1" s="1"/>
  <c r="I470" i="1"/>
  <c r="H470" i="1" s="1"/>
  <c r="T469" i="1"/>
  <c r="S469" i="1"/>
  <c r="R469" i="1"/>
  <c r="P469" i="1"/>
  <c r="O469" i="1"/>
  <c r="N469" i="1"/>
  <c r="M469" i="1"/>
  <c r="L469" i="1"/>
  <c r="K469" i="1"/>
  <c r="J469" i="1"/>
  <c r="F469" i="1"/>
  <c r="U468" i="1"/>
  <c r="U467" i="1"/>
  <c r="Q466" i="1"/>
  <c r="G466" i="1" s="1"/>
  <c r="U466" i="1" s="1"/>
  <c r="I466" i="1"/>
  <c r="H466" i="1" s="1"/>
  <c r="Q465" i="1"/>
  <c r="I465" i="1"/>
  <c r="H465" i="1" s="1"/>
  <c r="G465" i="1" s="1"/>
  <c r="Q464" i="1"/>
  <c r="I464" i="1"/>
  <c r="H464" i="1" s="1"/>
  <c r="G464" i="1" s="1"/>
  <c r="U464" i="1" s="1"/>
  <c r="Q463" i="1"/>
  <c r="I463" i="1"/>
  <c r="H463" i="1" s="1"/>
  <c r="Q462" i="1"/>
  <c r="I462" i="1"/>
  <c r="H462" i="1" s="1"/>
  <c r="Q461" i="1"/>
  <c r="I461" i="1"/>
  <c r="H461" i="1" s="1"/>
  <c r="Q460" i="1"/>
  <c r="I460" i="1"/>
  <c r="H460" i="1"/>
  <c r="G460" i="1" s="1"/>
  <c r="U460" i="1" s="1"/>
  <c r="Q459" i="1"/>
  <c r="I459" i="1"/>
  <c r="H459" i="1" s="1"/>
  <c r="G459" i="1" s="1"/>
  <c r="U459" i="1" s="1"/>
  <c r="Q458" i="1"/>
  <c r="I458" i="1"/>
  <c r="H458" i="1" s="1"/>
  <c r="G458" i="1" s="1"/>
  <c r="U458" i="1" s="1"/>
  <c r="Q457" i="1"/>
  <c r="I457" i="1"/>
  <c r="H457" i="1" s="1"/>
  <c r="G457" i="1" s="1"/>
  <c r="U457" i="1" s="1"/>
  <c r="Q456" i="1"/>
  <c r="I456" i="1"/>
  <c r="H456" i="1"/>
  <c r="U455" i="1"/>
  <c r="Q454" i="1"/>
  <c r="I454" i="1"/>
  <c r="H454" i="1" s="1"/>
  <c r="Q453" i="1"/>
  <c r="I453" i="1"/>
  <c r="H453" i="1" s="1"/>
  <c r="Q452" i="1"/>
  <c r="I452" i="1"/>
  <c r="H452" i="1"/>
  <c r="Q451" i="1"/>
  <c r="I451" i="1"/>
  <c r="H451" i="1" s="1"/>
  <c r="G451" i="1" s="1"/>
  <c r="U451" i="1" s="1"/>
  <c r="Q450" i="1"/>
  <c r="I450" i="1"/>
  <c r="H450" i="1" s="1"/>
  <c r="Q449" i="1"/>
  <c r="I449" i="1"/>
  <c r="H449" i="1" s="1"/>
  <c r="G449" i="1" s="1"/>
  <c r="U449" i="1" s="1"/>
  <c r="Q448" i="1"/>
  <c r="I448" i="1"/>
  <c r="H448" i="1" s="1"/>
  <c r="G448" i="1" s="1"/>
  <c r="U448" i="1" s="1"/>
  <c r="Q447" i="1"/>
  <c r="I447" i="1"/>
  <c r="H447" i="1" s="1"/>
  <c r="Q446" i="1"/>
  <c r="I446" i="1"/>
  <c r="H446" i="1"/>
  <c r="G446" i="1" s="1"/>
  <c r="U446" i="1" s="1"/>
  <c r="Q445" i="1"/>
  <c r="I445" i="1"/>
  <c r="H445" i="1" s="1"/>
  <c r="G445" i="1" s="1"/>
  <c r="U445" i="1" s="1"/>
  <c r="Q444" i="1"/>
  <c r="I444" i="1"/>
  <c r="H444" i="1" s="1"/>
  <c r="G444" i="1" s="1"/>
  <c r="U444" i="1" s="1"/>
  <c r="Q443" i="1"/>
  <c r="I443" i="1"/>
  <c r="H443" i="1" s="1"/>
  <c r="G443" i="1" s="1"/>
  <c r="U443" i="1" s="1"/>
  <c r="Q442" i="1"/>
  <c r="I442" i="1"/>
  <c r="H442" i="1" s="1"/>
  <c r="G442" i="1" s="1"/>
  <c r="U442" i="1" s="1"/>
  <c r="U441" i="1"/>
  <c r="U440" i="1"/>
  <c r="Q439" i="1"/>
  <c r="I439" i="1"/>
  <c r="H439" i="1"/>
  <c r="G439" i="1" s="1"/>
  <c r="U439" i="1" s="1"/>
  <c r="Q438" i="1"/>
  <c r="I438" i="1"/>
  <c r="H438" i="1"/>
  <c r="G438" i="1" s="1"/>
  <c r="U438" i="1" s="1"/>
  <c r="Q437" i="1"/>
  <c r="I437" i="1"/>
  <c r="H437" i="1" s="1"/>
  <c r="G437" i="1" s="1"/>
  <c r="U437" i="1" s="1"/>
  <c r="Q436" i="1"/>
  <c r="I436" i="1"/>
  <c r="H436" i="1" s="1"/>
  <c r="G436" i="1" s="1"/>
  <c r="U436" i="1" s="1"/>
  <c r="Q435" i="1"/>
  <c r="I435" i="1"/>
  <c r="H435" i="1" s="1"/>
  <c r="G435" i="1"/>
  <c r="U435" i="1" s="1"/>
  <c r="Q434" i="1"/>
  <c r="I434" i="1"/>
  <c r="H434" i="1" s="1"/>
  <c r="G434" i="1" s="1"/>
  <c r="U434" i="1" s="1"/>
  <c r="Q433" i="1"/>
  <c r="I433" i="1"/>
  <c r="H433" i="1" s="1"/>
  <c r="U432" i="1"/>
  <c r="U431" i="1"/>
  <c r="Q430" i="1"/>
  <c r="I430" i="1"/>
  <c r="H430" i="1"/>
  <c r="Q429" i="1"/>
  <c r="I429" i="1"/>
  <c r="H429" i="1" s="1"/>
  <c r="G429" i="1" s="1"/>
  <c r="U429" i="1" s="1"/>
  <c r="Q428" i="1"/>
  <c r="I428" i="1"/>
  <c r="H428" i="1" s="1"/>
  <c r="G428" i="1" s="1"/>
  <c r="U428" i="1" s="1"/>
  <c r="Q427" i="1"/>
  <c r="I427" i="1"/>
  <c r="H427" i="1" s="1"/>
  <c r="G427" i="1" s="1"/>
  <c r="U427" i="1" s="1"/>
  <c r="Q426" i="1"/>
  <c r="I426" i="1"/>
  <c r="H426" i="1" s="1"/>
  <c r="G426" i="1" s="1"/>
  <c r="U426" i="1" s="1"/>
  <c r="Q425" i="1"/>
  <c r="I425" i="1"/>
  <c r="H425" i="1" s="1"/>
  <c r="Q424" i="1"/>
  <c r="I424" i="1"/>
  <c r="H424" i="1" s="1"/>
  <c r="Q423" i="1"/>
  <c r="I423" i="1"/>
  <c r="H423" i="1" s="1"/>
  <c r="T422" i="1"/>
  <c r="S422" i="1"/>
  <c r="R422" i="1"/>
  <c r="P422" i="1"/>
  <c r="O422" i="1"/>
  <c r="N422" i="1"/>
  <c r="M422" i="1"/>
  <c r="L422" i="1"/>
  <c r="K422" i="1"/>
  <c r="J422" i="1"/>
  <c r="F422" i="1"/>
  <c r="Q421" i="1"/>
  <c r="Q420" i="1" s="1"/>
  <c r="I421" i="1"/>
  <c r="H421" i="1" s="1"/>
  <c r="G421" i="1" s="1"/>
  <c r="T420" i="1"/>
  <c r="S420" i="1"/>
  <c r="R420" i="1"/>
  <c r="P420" i="1"/>
  <c r="O420" i="1"/>
  <c r="N420" i="1"/>
  <c r="M420" i="1"/>
  <c r="L420" i="1"/>
  <c r="K420" i="1"/>
  <c r="J420" i="1"/>
  <c r="F420" i="1"/>
  <c r="Q419" i="1"/>
  <c r="I419" i="1"/>
  <c r="H419" i="1" s="1"/>
  <c r="T418" i="1"/>
  <c r="S418" i="1"/>
  <c r="R418" i="1"/>
  <c r="Q418" i="1"/>
  <c r="P418" i="1"/>
  <c r="O418" i="1"/>
  <c r="N418" i="1"/>
  <c r="M418" i="1"/>
  <c r="L418" i="1"/>
  <c r="K418" i="1"/>
  <c r="J418" i="1"/>
  <c r="F418" i="1"/>
  <c r="Q417" i="1"/>
  <c r="I417" i="1"/>
  <c r="H417" i="1" s="1"/>
  <c r="G417" i="1" s="1"/>
  <c r="U417" i="1" s="1"/>
  <c r="Q416" i="1"/>
  <c r="I416" i="1"/>
  <c r="H416" i="1" s="1"/>
  <c r="G416" i="1" s="1"/>
  <c r="Q415" i="1"/>
  <c r="I415" i="1"/>
  <c r="H415" i="1" s="1"/>
  <c r="G415" i="1" s="1"/>
  <c r="Q414" i="1"/>
  <c r="I414" i="1"/>
  <c r="H414" i="1" s="1"/>
  <c r="G414" i="1" s="1"/>
  <c r="Q413" i="1"/>
  <c r="I413" i="1"/>
  <c r="H413" i="1" s="1"/>
  <c r="G413" i="1" s="1"/>
  <c r="Q412" i="1"/>
  <c r="I412" i="1"/>
  <c r="H412" i="1" s="1"/>
  <c r="G412" i="1" s="1"/>
  <c r="U412" i="1" s="1"/>
  <c r="Q411" i="1"/>
  <c r="I411" i="1"/>
  <c r="H411" i="1" s="1"/>
  <c r="G411" i="1" s="1"/>
  <c r="U411" i="1" s="1"/>
  <c r="Q410" i="1"/>
  <c r="I410" i="1"/>
  <c r="H410" i="1" s="1"/>
  <c r="Q409" i="1"/>
  <c r="I409" i="1"/>
  <c r="H409" i="1" s="1"/>
  <c r="Q408" i="1"/>
  <c r="I408" i="1"/>
  <c r="H408" i="1" s="1"/>
  <c r="Q407" i="1"/>
  <c r="I407" i="1"/>
  <c r="H407" i="1"/>
  <c r="Q406" i="1"/>
  <c r="I406" i="1"/>
  <c r="H406" i="1" s="1"/>
  <c r="T405" i="1"/>
  <c r="S405" i="1"/>
  <c r="R405" i="1"/>
  <c r="P405" i="1"/>
  <c r="O405" i="1"/>
  <c r="N405" i="1"/>
  <c r="M405" i="1"/>
  <c r="L405" i="1"/>
  <c r="K405" i="1"/>
  <c r="J405" i="1"/>
  <c r="F405" i="1"/>
  <c r="Q404" i="1"/>
  <c r="I404" i="1"/>
  <c r="H404" i="1" s="1"/>
  <c r="Q403" i="1"/>
  <c r="I403" i="1"/>
  <c r="H403" i="1" s="1"/>
  <c r="Q402" i="1"/>
  <c r="I402" i="1"/>
  <c r="H402" i="1" s="1"/>
  <c r="Q401" i="1"/>
  <c r="I401" i="1"/>
  <c r="H401" i="1"/>
  <c r="G401" i="1" s="1"/>
  <c r="U401" i="1" s="1"/>
  <c r="Q400" i="1"/>
  <c r="I400" i="1"/>
  <c r="H400" i="1" s="1"/>
  <c r="G400" i="1" s="1"/>
  <c r="U400" i="1" s="1"/>
  <c r="Q399" i="1"/>
  <c r="I399" i="1"/>
  <c r="H399" i="1" s="1"/>
  <c r="G399" i="1" s="1"/>
  <c r="U399" i="1" s="1"/>
  <c r="Q398" i="1"/>
  <c r="I398" i="1"/>
  <c r="H398" i="1" s="1"/>
  <c r="G398" i="1" s="1"/>
  <c r="U398" i="1" s="1"/>
  <c r="Q397" i="1"/>
  <c r="I397" i="1"/>
  <c r="H397" i="1" s="1"/>
  <c r="G397" i="1" s="1"/>
  <c r="U397" i="1" s="1"/>
  <c r="Q396" i="1"/>
  <c r="I396" i="1"/>
  <c r="H396" i="1" s="1"/>
  <c r="Q395" i="1"/>
  <c r="I395" i="1"/>
  <c r="H395" i="1" s="1"/>
  <c r="Q394" i="1"/>
  <c r="I394" i="1"/>
  <c r="H394" i="1" s="1"/>
  <c r="Q393" i="1"/>
  <c r="I393" i="1"/>
  <c r="H393" i="1"/>
  <c r="Q392" i="1"/>
  <c r="I392" i="1"/>
  <c r="H392" i="1" s="1"/>
  <c r="G392" i="1" s="1"/>
  <c r="U392" i="1" s="1"/>
  <c r="Q391" i="1"/>
  <c r="I391" i="1"/>
  <c r="H391" i="1" s="1"/>
  <c r="G391" i="1" s="1"/>
  <c r="U391" i="1" s="1"/>
  <c r="Q390" i="1"/>
  <c r="I390" i="1"/>
  <c r="H390" i="1" s="1"/>
  <c r="G390" i="1" s="1"/>
  <c r="U390" i="1" s="1"/>
  <c r="Q389" i="1"/>
  <c r="I389" i="1"/>
  <c r="H389" i="1" s="1"/>
  <c r="G389" i="1" s="1"/>
  <c r="U389" i="1" s="1"/>
  <c r="Q388" i="1"/>
  <c r="I388" i="1"/>
  <c r="H388" i="1" s="1"/>
  <c r="Q387" i="1"/>
  <c r="I387" i="1"/>
  <c r="H387" i="1" s="1"/>
  <c r="Q386" i="1"/>
  <c r="I386" i="1"/>
  <c r="H386" i="1" s="1"/>
  <c r="Q385" i="1"/>
  <c r="I385" i="1"/>
  <c r="H385" i="1"/>
  <c r="G385" i="1" s="1"/>
  <c r="U385" i="1" s="1"/>
  <c r="Q384" i="1"/>
  <c r="I384" i="1"/>
  <c r="H384" i="1" s="1"/>
  <c r="G384" i="1" s="1"/>
  <c r="U384" i="1" s="1"/>
  <c r="Q383" i="1"/>
  <c r="I383" i="1"/>
  <c r="H383" i="1" s="1"/>
  <c r="G383" i="1" s="1"/>
  <c r="U383" i="1" s="1"/>
  <c r="Q382" i="1"/>
  <c r="I382" i="1"/>
  <c r="H382" i="1" s="1"/>
  <c r="T381" i="1"/>
  <c r="S381" i="1"/>
  <c r="R381" i="1"/>
  <c r="P381" i="1"/>
  <c r="O381" i="1"/>
  <c r="N381" i="1"/>
  <c r="M381" i="1"/>
  <c r="L381" i="1"/>
  <c r="K381" i="1"/>
  <c r="J381" i="1"/>
  <c r="F381" i="1"/>
  <c r="Q380" i="1"/>
  <c r="I380" i="1"/>
  <c r="H380" i="1"/>
  <c r="G380" i="1" s="1"/>
  <c r="Q379" i="1"/>
  <c r="I379" i="1"/>
  <c r="H379" i="1"/>
  <c r="Q378" i="1"/>
  <c r="I378" i="1"/>
  <c r="H378" i="1" s="1"/>
  <c r="G378" i="1" s="1"/>
  <c r="U378" i="1" s="1"/>
  <c r="Q377" i="1"/>
  <c r="I377" i="1"/>
  <c r="H377" i="1" s="1"/>
  <c r="G377" i="1" s="1"/>
  <c r="Q376" i="1"/>
  <c r="I376" i="1"/>
  <c r="H376" i="1" s="1"/>
  <c r="G376" i="1" s="1"/>
  <c r="U376" i="1" s="1"/>
  <c r="Q375" i="1"/>
  <c r="I375" i="1"/>
  <c r="H375" i="1" s="1"/>
  <c r="G375" i="1"/>
  <c r="U375" i="1" s="1"/>
  <c r="Q374" i="1"/>
  <c r="I374" i="1"/>
  <c r="H374" i="1" s="1"/>
  <c r="G374" i="1" s="1"/>
  <c r="U374" i="1" s="1"/>
  <c r="Q373" i="1"/>
  <c r="I373" i="1"/>
  <c r="H373" i="1" s="1"/>
  <c r="Q372" i="1"/>
  <c r="I372" i="1"/>
  <c r="H372" i="1" s="1"/>
  <c r="Q371" i="1"/>
  <c r="I371" i="1"/>
  <c r="H371" i="1" s="1"/>
  <c r="Q370" i="1"/>
  <c r="I370" i="1"/>
  <c r="H370" i="1"/>
  <c r="Q369" i="1"/>
  <c r="I369" i="1"/>
  <c r="H369" i="1" s="1"/>
  <c r="G369" i="1" s="1"/>
  <c r="U369" i="1" s="1"/>
  <c r="Q368" i="1"/>
  <c r="I368" i="1"/>
  <c r="H368" i="1" s="1"/>
  <c r="G368" i="1" s="1"/>
  <c r="U368" i="1" s="1"/>
  <c r="Q367" i="1"/>
  <c r="I367" i="1"/>
  <c r="H367" i="1" s="1"/>
  <c r="G367" i="1"/>
  <c r="U367" i="1" s="1"/>
  <c r="Q366" i="1"/>
  <c r="I366" i="1"/>
  <c r="H366" i="1" s="1"/>
  <c r="G366" i="1" s="1"/>
  <c r="U366" i="1" s="1"/>
  <c r="Q365" i="1"/>
  <c r="I365" i="1"/>
  <c r="T364" i="1"/>
  <c r="S364" i="1"/>
  <c r="R364" i="1"/>
  <c r="P364" i="1"/>
  <c r="O364" i="1"/>
  <c r="N364" i="1"/>
  <c r="M364" i="1"/>
  <c r="L364" i="1"/>
  <c r="K364" i="1"/>
  <c r="J364" i="1"/>
  <c r="F364" i="1"/>
  <c r="Q363" i="1"/>
  <c r="I363" i="1"/>
  <c r="H363" i="1" s="1"/>
  <c r="Q362" i="1"/>
  <c r="I362" i="1"/>
  <c r="H362" i="1" s="1"/>
  <c r="G362" i="1" s="1"/>
  <c r="U362" i="1" s="1"/>
  <c r="Q361" i="1"/>
  <c r="I361" i="1"/>
  <c r="H361" i="1" s="1"/>
  <c r="G361" i="1" s="1"/>
  <c r="U361" i="1" s="1"/>
  <c r="Q360" i="1"/>
  <c r="I360" i="1"/>
  <c r="H360" i="1" s="1"/>
  <c r="Q359" i="1"/>
  <c r="I359" i="1"/>
  <c r="H359" i="1" s="1"/>
  <c r="Q358" i="1"/>
  <c r="G358" i="1" s="1"/>
  <c r="U358" i="1" s="1"/>
  <c r="I358" i="1"/>
  <c r="H358" i="1" s="1"/>
  <c r="Q357" i="1"/>
  <c r="I357" i="1"/>
  <c r="H357" i="1" s="1"/>
  <c r="G357" i="1" s="1"/>
  <c r="U357" i="1" s="1"/>
  <c r="Q356" i="1"/>
  <c r="I356" i="1"/>
  <c r="H356" i="1" s="1"/>
  <c r="Q355" i="1"/>
  <c r="I355" i="1"/>
  <c r="H355" i="1" s="1"/>
  <c r="U354" i="1"/>
  <c r="Q354" i="1"/>
  <c r="I354" i="1"/>
  <c r="H354" i="1" s="1"/>
  <c r="G354" i="1" s="1"/>
  <c r="Q353" i="1"/>
  <c r="I353" i="1"/>
  <c r="H353" i="1"/>
  <c r="Q352" i="1"/>
  <c r="I352" i="1"/>
  <c r="H352" i="1" s="1"/>
  <c r="G352" i="1" s="1"/>
  <c r="U352" i="1" s="1"/>
  <c r="Q351" i="1"/>
  <c r="I351" i="1"/>
  <c r="H351" i="1" s="1"/>
  <c r="G351" i="1" s="1"/>
  <c r="U351" i="1" s="1"/>
  <c r="Q350" i="1"/>
  <c r="I350" i="1"/>
  <c r="H350" i="1" s="1"/>
  <c r="G350" i="1" s="1"/>
  <c r="U350" i="1" s="1"/>
  <c r="Q349" i="1"/>
  <c r="I349" i="1"/>
  <c r="H349" i="1" s="1"/>
  <c r="G349" i="1" s="1"/>
  <c r="U349" i="1" s="1"/>
  <c r="Q348" i="1"/>
  <c r="I348" i="1"/>
  <c r="H348" i="1" s="1"/>
  <c r="Q347" i="1"/>
  <c r="I347" i="1"/>
  <c r="H347" i="1" s="1"/>
  <c r="T346" i="1"/>
  <c r="S346" i="1"/>
  <c r="R346" i="1"/>
  <c r="P346" i="1"/>
  <c r="O346" i="1"/>
  <c r="N346" i="1"/>
  <c r="M346" i="1"/>
  <c r="L346" i="1"/>
  <c r="K346" i="1"/>
  <c r="J346" i="1"/>
  <c r="F346" i="1"/>
  <c r="U345" i="1"/>
  <c r="Q344" i="1"/>
  <c r="I344" i="1"/>
  <c r="H344" i="1"/>
  <c r="Q343" i="1"/>
  <c r="I343" i="1"/>
  <c r="H343" i="1" s="1"/>
  <c r="G343" i="1" s="1"/>
  <c r="Q342" i="1"/>
  <c r="I342" i="1"/>
  <c r="H342" i="1" s="1"/>
  <c r="Q341" i="1"/>
  <c r="I341" i="1"/>
  <c r="H341" i="1" s="1"/>
  <c r="U340" i="1"/>
  <c r="Q340" i="1"/>
  <c r="I340" i="1"/>
  <c r="H340" i="1" s="1"/>
  <c r="G340" i="1" s="1"/>
  <c r="Q339" i="1"/>
  <c r="I339" i="1"/>
  <c r="H339" i="1"/>
  <c r="Q338" i="1"/>
  <c r="I338" i="1"/>
  <c r="H338" i="1" s="1"/>
  <c r="G338" i="1" s="1"/>
  <c r="U338" i="1" s="1"/>
  <c r="Q337" i="1"/>
  <c r="I337" i="1"/>
  <c r="H337" i="1" s="1"/>
  <c r="G337" i="1" s="1"/>
  <c r="U337" i="1" s="1"/>
  <c r="Q336" i="1"/>
  <c r="I336" i="1"/>
  <c r="H336" i="1" s="1"/>
  <c r="G336" i="1"/>
  <c r="U336" i="1" s="1"/>
  <c r="Q335" i="1"/>
  <c r="I335" i="1"/>
  <c r="H335" i="1" s="1"/>
  <c r="G335" i="1" s="1"/>
  <c r="U335" i="1" s="1"/>
  <c r="Q334" i="1"/>
  <c r="I334" i="1"/>
  <c r="H334" i="1" s="1"/>
  <c r="Q333" i="1"/>
  <c r="I333" i="1"/>
  <c r="H333" i="1" s="1"/>
  <c r="Q332" i="1"/>
  <c r="I332" i="1"/>
  <c r="H332" i="1"/>
  <c r="Q331" i="1"/>
  <c r="I331" i="1"/>
  <c r="H331" i="1"/>
  <c r="G331" i="1" s="1"/>
  <c r="U331" i="1" s="1"/>
  <c r="Q330" i="1"/>
  <c r="I330" i="1"/>
  <c r="H330" i="1" s="1"/>
  <c r="Q329" i="1"/>
  <c r="I329" i="1"/>
  <c r="H329" i="1" s="1"/>
  <c r="Q328" i="1"/>
  <c r="I328" i="1"/>
  <c r="H328" i="1" s="1"/>
  <c r="G328" i="1"/>
  <c r="U328" i="1" s="1"/>
  <c r="Q327" i="1"/>
  <c r="I327" i="1"/>
  <c r="H327" i="1" s="1"/>
  <c r="G327" i="1" s="1"/>
  <c r="U327" i="1" s="1"/>
  <c r="Q326" i="1"/>
  <c r="I326" i="1"/>
  <c r="Q325" i="1"/>
  <c r="I325" i="1"/>
  <c r="H325" i="1" s="1"/>
  <c r="Q324" i="1"/>
  <c r="I324" i="1"/>
  <c r="H324" i="1" s="1"/>
  <c r="T323" i="1"/>
  <c r="S323" i="1"/>
  <c r="R323" i="1"/>
  <c r="P323" i="1"/>
  <c r="O323" i="1"/>
  <c r="N323" i="1"/>
  <c r="M323" i="1"/>
  <c r="L323" i="1"/>
  <c r="K323" i="1"/>
  <c r="J323" i="1"/>
  <c r="F323" i="1"/>
  <c r="J322" i="1"/>
  <c r="Q321" i="1"/>
  <c r="I321" i="1"/>
  <c r="H321" i="1"/>
  <c r="G321" i="1"/>
  <c r="Q320" i="1"/>
  <c r="Q319" i="1" s="1"/>
  <c r="Q318" i="1" s="1"/>
  <c r="I320" i="1"/>
  <c r="H320" i="1"/>
  <c r="T319" i="1"/>
  <c r="T318" i="1" s="1"/>
  <c r="S319" i="1"/>
  <c r="S318" i="1" s="1"/>
  <c r="R319" i="1"/>
  <c r="P319" i="1"/>
  <c r="O319" i="1"/>
  <c r="O318" i="1" s="1"/>
  <c r="N319" i="1"/>
  <c r="M319" i="1"/>
  <c r="L319" i="1"/>
  <c r="L318" i="1" s="1"/>
  <c r="K319" i="1"/>
  <c r="J319" i="1"/>
  <c r="I319" i="1"/>
  <c r="F319" i="1"/>
  <c r="F318" i="1" s="1"/>
  <c r="R318" i="1"/>
  <c r="P318" i="1"/>
  <c r="N318" i="1"/>
  <c r="M318" i="1"/>
  <c r="K318" i="1"/>
  <c r="J318" i="1"/>
  <c r="I318" i="1"/>
  <c r="Q317" i="1"/>
  <c r="Q316" i="1" s="1"/>
  <c r="I317" i="1"/>
  <c r="H317" i="1"/>
  <c r="T316" i="1"/>
  <c r="S316" i="1"/>
  <c r="R316" i="1"/>
  <c r="R313" i="1" s="1"/>
  <c r="P316" i="1"/>
  <c r="O316" i="1"/>
  <c r="N316" i="1"/>
  <c r="N313" i="1" s="1"/>
  <c r="M316" i="1"/>
  <c r="L316" i="1"/>
  <c r="K316" i="1"/>
  <c r="J316" i="1"/>
  <c r="J313" i="1" s="1"/>
  <c r="I316" i="1"/>
  <c r="F316" i="1"/>
  <c r="F313" i="1" s="1"/>
  <c r="Q315" i="1"/>
  <c r="I315" i="1"/>
  <c r="H315" i="1" s="1"/>
  <c r="H314" i="1" s="1"/>
  <c r="T314" i="1"/>
  <c r="S314" i="1"/>
  <c r="S313" i="1" s="1"/>
  <c r="R314" i="1"/>
  <c r="Q314" i="1"/>
  <c r="P314" i="1"/>
  <c r="O314" i="1"/>
  <c r="O313" i="1" s="1"/>
  <c r="N314" i="1"/>
  <c r="M314" i="1"/>
  <c r="M313" i="1" s="1"/>
  <c r="L314" i="1"/>
  <c r="K314" i="1"/>
  <c r="K313" i="1" s="1"/>
  <c r="J314" i="1"/>
  <c r="I314" i="1"/>
  <c r="I313" i="1" s="1"/>
  <c r="F314" i="1"/>
  <c r="T313" i="1"/>
  <c r="P313" i="1"/>
  <c r="L313" i="1"/>
  <c r="Q311" i="1"/>
  <c r="I311" i="1"/>
  <c r="H311" i="1" s="1"/>
  <c r="Q310" i="1"/>
  <c r="I310" i="1"/>
  <c r="H310" i="1" s="1"/>
  <c r="Q309" i="1"/>
  <c r="I309" i="1"/>
  <c r="H309" i="1" s="1"/>
  <c r="Q308" i="1"/>
  <c r="I308" i="1"/>
  <c r="H308" i="1" s="1"/>
  <c r="G308" i="1" s="1"/>
  <c r="U308" i="1" s="1"/>
  <c r="Q307" i="1"/>
  <c r="I307" i="1"/>
  <c r="H307" i="1"/>
  <c r="G307" i="1" s="1"/>
  <c r="U307" i="1" s="1"/>
  <c r="Q306" i="1"/>
  <c r="I306" i="1"/>
  <c r="H306" i="1" s="1"/>
  <c r="G306" i="1" s="1"/>
  <c r="U306" i="1" s="1"/>
  <c r="Q305" i="1"/>
  <c r="I305" i="1"/>
  <c r="H305" i="1" s="1"/>
  <c r="G305" i="1" s="1"/>
  <c r="U305" i="1" s="1"/>
  <c r="Q304" i="1"/>
  <c r="I304" i="1"/>
  <c r="H304" i="1" s="1"/>
  <c r="Q303" i="1"/>
  <c r="I303" i="1"/>
  <c r="H303" i="1" s="1"/>
  <c r="Q302" i="1"/>
  <c r="I302" i="1"/>
  <c r="H302" i="1" s="1"/>
  <c r="T301" i="1"/>
  <c r="S301" i="1"/>
  <c r="R301" i="1"/>
  <c r="P301" i="1"/>
  <c r="O301" i="1"/>
  <c r="N301" i="1"/>
  <c r="M301" i="1"/>
  <c r="L301" i="1"/>
  <c r="K301" i="1"/>
  <c r="J301" i="1"/>
  <c r="F301" i="1"/>
  <c r="U300" i="1"/>
  <c r="U299" i="1"/>
  <c r="Q298" i="1"/>
  <c r="I298" i="1"/>
  <c r="H298" i="1" s="1"/>
  <c r="G298" i="1" s="1"/>
  <c r="Q297" i="1"/>
  <c r="I297" i="1"/>
  <c r="H297" i="1" s="1"/>
  <c r="Q296" i="1"/>
  <c r="I296" i="1"/>
  <c r="H296" i="1" s="1"/>
  <c r="U295" i="1"/>
  <c r="Q294" i="1"/>
  <c r="I294" i="1"/>
  <c r="H294" i="1" s="1"/>
  <c r="G294" i="1" s="1"/>
  <c r="U294" i="1" s="1"/>
  <c r="U293" i="1"/>
  <c r="Q292" i="1"/>
  <c r="I292" i="1"/>
  <c r="H292" i="1" s="1"/>
  <c r="G292" i="1" s="1"/>
  <c r="U292" i="1" s="1"/>
  <c r="Q291" i="1"/>
  <c r="G291" i="1" s="1"/>
  <c r="U291" i="1" s="1"/>
  <c r="I291" i="1"/>
  <c r="H291" i="1" s="1"/>
  <c r="Q290" i="1"/>
  <c r="I290" i="1"/>
  <c r="H290" i="1" s="1"/>
  <c r="G290" i="1" s="1"/>
  <c r="U290" i="1" s="1"/>
  <c r="Q289" i="1"/>
  <c r="I289" i="1"/>
  <c r="Q288" i="1"/>
  <c r="I288" i="1"/>
  <c r="H288" i="1"/>
  <c r="Q287" i="1"/>
  <c r="I287" i="1"/>
  <c r="H287" i="1" s="1"/>
  <c r="G287" i="1" s="1"/>
  <c r="T286" i="1"/>
  <c r="S286" i="1"/>
  <c r="R286" i="1"/>
  <c r="P286" i="1"/>
  <c r="O286" i="1"/>
  <c r="N286" i="1"/>
  <c r="M286" i="1"/>
  <c r="L286" i="1"/>
  <c r="K286" i="1"/>
  <c r="J286" i="1"/>
  <c r="F286" i="1"/>
  <c r="Q285" i="1"/>
  <c r="I285" i="1"/>
  <c r="H285" i="1" s="1"/>
  <c r="G285" i="1" s="1"/>
  <c r="Q284" i="1"/>
  <c r="I284" i="1"/>
  <c r="H284" i="1" s="1"/>
  <c r="G284" i="1" s="1"/>
  <c r="U284" i="1" s="1"/>
  <c r="Q283" i="1"/>
  <c r="I283" i="1"/>
  <c r="H283" i="1" s="1"/>
  <c r="Q282" i="1"/>
  <c r="I282" i="1"/>
  <c r="H282" i="1" s="1"/>
  <c r="Q281" i="1"/>
  <c r="I281" i="1"/>
  <c r="H281" i="1"/>
  <c r="G281" i="1" s="1"/>
  <c r="U281" i="1" s="1"/>
  <c r="Q280" i="1"/>
  <c r="I280" i="1"/>
  <c r="H280" i="1"/>
  <c r="Q279" i="1"/>
  <c r="I279" i="1"/>
  <c r="H279" i="1" s="1"/>
  <c r="G279" i="1" s="1"/>
  <c r="U279" i="1" s="1"/>
  <c r="Q278" i="1"/>
  <c r="I278" i="1"/>
  <c r="H278" i="1" s="1"/>
  <c r="G278" i="1" s="1"/>
  <c r="U278" i="1" s="1"/>
  <c r="Q277" i="1"/>
  <c r="G277" i="1" s="1"/>
  <c r="U277" i="1" s="1"/>
  <c r="I277" i="1"/>
  <c r="H277" i="1" s="1"/>
  <c r="Q276" i="1"/>
  <c r="I276" i="1"/>
  <c r="H276" i="1" s="1"/>
  <c r="G276" i="1" s="1"/>
  <c r="U276" i="1" s="1"/>
  <c r="Q275" i="1"/>
  <c r="I275" i="1"/>
  <c r="H275" i="1" s="1"/>
  <c r="Q274" i="1"/>
  <c r="I274" i="1"/>
  <c r="H274" i="1" s="1"/>
  <c r="Q273" i="1"/>
  <c r="I273" i="1"/>
  <c r="H273" i="1"/>
  <c r="G273" i="1" s="1"/>
  <c r="U273" i="1" s="1"/>
  <c r="Q272" i="1"/>
  <c r="I272" i="1"/>
  <c r="H272" i="1"/>
  <c r="G272" i="1" s="1"/>
  <c r="U272" i="1" s="1"/>
  <c r="Q271" i="1"/>
  <c r="I271" i="1"/>
  <c r="H271" i="1" s="1"/>
  <c r="Q270" i="1"/>
  <c r="I270" i="1"/>
  <c r="H270" i="1" s="1"/>
  <c r="T269" i="1"/>
  <c r="S269" i="1"/>
  <c r="R269" i="1"/>
  <c r="P269" i="1"/>
  <c r="O269" i="1"/>
  <c r="N269" i="1"/>
  <c r="M269" i="1"/>
  <c r="M252" i="1" s="1"/>
  <c r="L269" i="1"/>
  <c r="K269" i="1"/>
  <c r="J269" i="1"/>
  <c r="F269" i="1"/>
  <c r="Q268" i="1"/>
  <c r="I268" i="1"/>
  <c r="H268" i="1" s="1"/>
  <c r="G268" i="1" s="1"/>
  <c r="U268" i="1" s="1"/>
  <c r="Q267" i="1"/>
  <c r="I267" i="1"/>
  <c r="H267" i="1" s="1"/>
  <c r="G267" i="1" s="1"/>
  <c r="U267" i="1" s="1"/>
  <c r="Q266" i="1"/>
  <c r="I266" i="1"/>
  <c r="H266" i="1" s="1"/>
  <c r="Q265" i="1"/>
  <c r="I265" i="1"/>
  <c r="H265" i="1" s="1"/>
  <c r="Q264" i="1"/>
  <c r="I264" i="1"/>
  <c r="H264" i="1"/>
  <c r="G264" i="1" s="1"/>
  <c r="U264" i="1" s="1"/>
  <c r="Q263" i="1"/>
  <c r="I263" i="1"/>
  <c r="H263" i="1"/>
  <c r="T262" i="1"/>
  <c r="S262" i="1"/>
  <c r="R262" i="1"/>
  <c r="P262" i="1"/>
  <c r="O262" i="1"/>
  <c r="N262" i="1"/>
  <c r="M262" i="1"/>
  <c r="L262" i="1"/>
  <c r="K262" i="1"/>
  <c r="J262" i="1"/>
  <c r="F262" i="1"/>
  <c r="U261" i="1"/>
  <c r="U260" i="1"/>
  <c r="U259" i="1"/>
  <c r="U258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U256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U255" i="1" s="1"/>
  <c r="F255" i="1"/>
  <c r="Q254" i="1"/>
  <c r="Q253" i="1" s="1"/>
  <c r="I254" i="1"/>
  <c r="H254" i="1" s="1"/>
  <c r="T253" i="1"/>
  <c r="S253" i="1"/>
  <c r="R253" i="1"/>
  <c r="P253" i="1"/>
  <c r="O253" i="1"/>
  <c r="N253" i="1"/>
  <c r="M253" i="1"/>
  <c r="L253" i="1"/>
  <c r="K253" i="1"/>
  <c r="J253" i="1"/>
  <c r="I253" i="1"/>
  <c r="F253" i="1"/>
  <c r="Q251" i="1"/>
  <c r="Q250" i="1" s="1"/>
  <c r="Q249" i="1" s="1"/>
  <c r="I251" i="1"/>
  <c r="H251" i="1"/>
  <c r="H250" i="1" s="1"/>
  <c r="H249" i="1" s="1"/>
  <c r="T250" i="1"/>
  <c r="T249" i="1" s="1"/>
  <c r="S250" i="1"/>
  <c r="R250" i="1"/>
  <c r="R249" i="1" s="1"/>
  <c r="P250" i="1"/>
  <c r="O250" i="1"/>
  <c r="N250" i="1"/>
  <c r="N249" i="1" s="1"/>
  <c r="M250" i="1"/>
  <c r="L250" i="1"/>
  <c r="L249" i="1" s="1"/>
  <c r="K250" i="1"/>
  <c r="J250" i="1"/>
  <c r="J249" i="1" s="1"/>
  <c r="I250" i="1"/>
  <c r="I249" i="1" s="1"/>
  <c r="F250" i="1"/>
  <c r="S249" i="1"/>
  <c r="P249" i="1"/>
  <c r="O249" i="1"/>
  <c r="M249" i="1"/>
  <c r="K249" i="1"/>
  <c r="F249" i="1"/>
  <c r="Q248" i="1"/>
  <c r="I248" i="1"/>
  <c r="H248" i="1" s="1"/>
  <c r="G248" i="1" s="1"/>
  <c r="U248" i="1" s="1"/>
  <c r="Q247" i="1"/>
  <c r="I247" i="1"/>
  <c r="H247" i="1" s="1"/>
  <c r="Q246" i="1"/>
  <c r="I246" i="1"/>
  <c r="H246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F245" i="1"/>
  <c r="U244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U243" i="1" s="1"/>
  <c r="F243" i="1"/>
  <c r="U242" i="1"/>
  <c r="Q241" i="1"/>
  <c r="I241" i="1"/>
  <c r="H241" i="1" s="1"/>
  <c r="G241" i="1" s="1"/>
  <c r="U241" i="1" s="1"/>
  <c r="Q240" i="1"/>
  <c r="I240" i="1"/>
  <c r="H240" i="1" s="1"/>
  <c r="G240" i="1" s="1"/>
  <c r="U240" i="1" s="1"/>
  <c r="Q239" i="1"/>
  <c r="I239" i="1"/>
  <c r="H239" i="1" s="1"/>
  <c r="G239" i="1" s="1"/>
  <c r="U239" i="1" s="1"/>
  <c r="Q238" i="1"/>
  <c r="I238" i="1"/>
  <c r="H238" i="1" s="1"/>
  <c r="G238" i="1" s="1"/>
  <c r="U238" i="1" s="1"/>
  <c r="Q237" i="1"/>
  <c r="I237" i="1"/>
  <c r="H237" i="1" s="1"/>
  <c r="Q236" i="1"/>
  <c r="I236" i="1"/>
  <c r="H236" i="1" s="1"/>
  <c r="Q235" i="1"/>
  <c r="I235" i="1"/>
  <c r="H235" i="1"/>
  <c r="G235" i="1" s="1"/>
  <c r="U235" i="1" s="1"/>
  <c r="Q234" i="1"/>
  <c r="I234" i="1"/>
  <c r="H234" i="1"/>
  <c r="G234" i="1" s="1"/>
  <c r="U234" i="1" s="1"/>
  <c r="Q233" i="1"/>
  <c r="I233" i="1"/>
  <c r="Q232" i="1"/>
  <c r="I232" i="1"/>
  <c r="H232" i="1" s="1"/>
  <c r="Q231" i="1"/>
  <c r="I231" i="1"/>
  <c r="H231" i="1" s="1"/>
  <c r="G231" i="1" s="1"/>
  <c r="U231" i="1" s="1"/>
  <c r="T230" i="1"/>
  <c r="S230" i="1"/>
  <c r="R230" i="1"/>
  <c r="P230" i="1"/>
  <c r="O230" i="1"/>
  <c r="N230" i="1"/>
  <c r="M230" i="1"/>
  <c r="L230" i="1"/>
  <c r="K230" i="1"/>
  <c r="J230" i="1"/>
  <c r="F230" i="1"/>
  <c r="Q229" i="1"/>
  <c r="I229" i="1"/>
  <c r="H229" i="1"/>
  <c r="Q228" i="1"/>
  <c r="I228" i="1"/>
  <c r="H228" i="1" s="1"/>
  <c r="G228" i="1" s="1"/>
  <c r="U228" i="1" s="1"/>
  <c r="U227" i="1"/>
  <c r="Q226" i="1"/>
  <c r="I226" i="1"/>
  <c r="H226" i="1"/>
  <c r="Q225" i="1"/>
  <c r="I225" i="1"/>
  <c r="H225" i="1" s="1"/>
  <c r="G225" i="1"/>
  <c r="U225" i="1" s="1"/>
  <c r="U224" i="1"/>
  <c r="Q223" i="1"/>
  <c r="I223" i="1"/>
  <c r="H223" i="1" s="1"/>
  <c r="Q222" i="1"/>
  <c r="I222" i="1"/>
  <c r="H222" i="1" s="1"/>
  <c r="Q221" i="1"/>
  <c r="I221" i="1"/>
  <c r="H221" i="1"/>
  <c r="G221" i="1" s="1"/>
  <c r="U221" i="1" s="1"/>
  <c r="Q220" i="1"/>
  <c r="I220" i="1"/>
  <c r="H220" i="1" s="1"/>
  <c r="G220" i="1"/>
  <c r="U220" i="1" s="1"/>
  <c r="U219" i="1"/>
  <c r="Q218" i="1"/>
  <c r="I218" i="1"/>
  <c r="H218" i="1" s="1"/>
  <c r="Q217" i="1"/>
  <c r="I217" i="1"/>
  <c r="H217" i="1" s="1"/>
  <c r="Q216" i="1"/>
  <c r="I216" i="1"/>
  <c r="H216" i="1"/>
  <c r="G216" i="1" s="1"/>
  <c r="U216" i="1" s="1"/>
  <c r="Q215" i="1"/>
  <c r="I215" i="1"/>
  <c r="H215" i="1"/>
  <c r="G215" i="1" s="1"/>
  <c r="U215" i="1" s="1"/>
  <c r="Q214" i="1"/>
  <c r="I214" i="1"/>
  <c r="H214" i="1" s="1"/>
  <c r="G214" i="1" s="1"/>
  <c r="U214" i="1" s="1"/>
  <c r="Q213" i="1"/>
  <c r="I213" i="1"/>
  <c r="H213" i="1" s="1"/>
  <c r="G213" i="1" s="1"/>
  <c r="U213" i="1" s="1"/>
  <c r="Q212" i="1"/>
  <c r="I212" i="1"/>
  <c r="H212" i="1" s="1"/>
  <c r="G212" i="1" s="1"/>
  <c r="U212" i="1" s="1"/>
  <c r="Q211" i="1"/>
  <c r="I211" i="1"/>
  <c r="H211" i="1"/>
  <c r="Q210" i="1"/>
  <c r="I210" i="1"/>
  <c r="H210" i="1" s="1"/>
  <c r="G210" i="1" s="1"/>
  <c r="U210" i="1" s="1"/>
  <c r="Q209" i="1"/>
  <c r="I209" i="1"/>
  <c r="H209" i="1" s="1"/>
  <c r="G209" i="1" s="1"/>
  <c r="U209" i="1" s="1"/>
  <c r="Q208" i="1"/>
  <c r="I208" i="1"/>
  <c r="H208" i="1" s="1"/>
  <c r="G208" i="1" s="1"/>
  <c r="U208" i="1" s="1"/>
  <c r="Q207" i="1"/>
  <c r="I207" i="1"/>
  <c r="H207" i="1" s="1"/>
  <c r="G207" i="1" s="1"/>
  <c r="U207" i="1" s="1"/>
  <c r="Q206" i="1"/>
  <c r="I206" i="1"/>
  <c r="H206" i="1" s="1"/>
  <c r="Q205" i="1"/>
  <c r="I205" i="1"/>
  <c r="H205" i="1" s="1"/>
  <c r="Q204" i="1"/>
  <c r="I204" i="1"/>
  <c r="H204" i="1"/>
  <c r="G204" i="1" s="1"/>
  <c r="U204" i="1" s="1"/>
  <c r="Q203" i="1"/>
  <c r="I203" i="1"/>
  <c r="H203" i="1"/>
  <c r="G203" i="1" s="1"/>
  <c r="U203" i="1" s="1"/>
  <c r="Q202" i="1"/>
  <c r="I202" i="1"/>
  <c r="H202" i="1" s="1"/>
  <c r="G202" i="1" s="1"/>
  <c r="U202" i="1" s="1"/>
  <c r="Q201" i="1"/>
  <c r="I201" i="1"/>
  <c r="H201" i="1" s="1"/>
  <c r="T200" i="1"/>
  <c r="S200" i="1"/>
  <c r="R200" i="1"/>
  <c r="Q200" i="1"/>
  <c r="P200" i="1"/>
  <c r="O200" i="1"/>
  <c r="N200" i="1"/>
  <c r="M200" i="1"/>
  <c r="L200" i="1"/>
  <c r="K200" i="1"/>
  <c r="J200" i="1"/>
  <c r="I200" i="1"/>
  <c r="F200" i="1"/>
  <c r="Q199" i="1"/>
  <c r="I199" i="1"/>
  <c r="H199" i="1" s="1"/>
  <c r="Q198" i="1"/>
  <c r="I198" i="1"/>
  <c r="H198" i="1"/>
  <c r="Q197" i="1"/>
  <c r="I197" i="1"/>
  <c r="H197" i="1" s="1"/>
  <c r="Q196" i="1"/>
  <c r="I196" i="1"/>
  <c r="H196" i="1" s="1"/>
  <c r="T195" i="1"/>
  <c r="S195" i="1"/>
  <c r="R195" i="1"/>
  <c r="P195" i="1"/>
  <c r="O195" i="1"/>
  <c r="N195" i="1"/>
  <c r="M195" i="1"/>
  <c r="L195" i="1"/>
  <c r="K195" i="1"/>
  <c r="J195" i="1"/>
  <c r="F195" i="1"/>
  <c r="Q194" i="1"/>
  <c r="I194" i="1"/>
  <c r="H194" i="1"/>
  <c r="Q193" i="1"/>
  <c r="G193" i="1" s="1"/>
  <c r="U193" i="1" s="1"/>
  <c r="I193" i="1"/>
  <c r="H193" i="1" s="1"/>
  <c r="Q192" i="1"/>
  <c r="I192" i="1"/>
  <c r="H192" i="1" s="1"/>
  <c r="G192" i="1" s="1"/>
  <c r="U192" i="1" s="1"/>
  <c r="Q191" i="1"/>
  <c r="I191" i="1"/>
  <c r="H191" i="1" s="1"/>
  <c r="Q190" i="1"/>
  <c r="I190" i="1"/>
  <c r="H190" i="1"/>
  <c r="Q189" i="1"/>
  <c r="G189" i="1" s="1"/>
  <c r="U189" i="1" s="1"/>
  <c r="I189" i="1"/>
  <c r="H189" i="1" s="1"/>
  <c r="Q188" i="1"/>
  <c r="I188" i="1"/>
  <c r="H188" i="1" s="1"/>
  <c r="G188" i="1" s="1"/>
  <c r="U188" i="1" s="1"/>
  <c r="Q187" i="1"/>
  <c r="I187" i="1"/>
  <c r="H187" i="1" s="1"/>
  <c r="Q186" i="1"/>
  <c r="I186" i="1"/>
  <c r="H186" i="1"/>
  <c r="Q185" i="1"/>
  <c r="G185" i="1" s="1"/>
  <c r="U185" i="1" s="1"/>
  <c r="I185" i="1"/>
  <c r="H185" i="1" s="1"/>
  <c r="Q184" i="1"/>
  <c r="I184" i="1"/>
  <c r="H184" i="1" s="1"/>
  <c r="G184" i="1" s="1"/>
  <c r="U184" i="1" s="1"/>
  <c r="Q183" i="1"/>
  <c r="I183" i="1"/>
  <c r="Q182" i="1"/>
  <c r="I182" i="1"/>
  <c r="H182" i="1"/>
  <c r="Q181" i="1"/>
  <c r="G181" i="1" s="1"/>
  <c r="U181" i="1" s="1"/>
  <c r="I181" i="1"/>
  <c r="H181" i="1" s="1"/>
  <c r="Q180" i="1"/>
  <c r="I180" i="1"/>
  <c r="H180" i="1" s="1"/>
  <c r="T179" i="1"/>
  <c r="S179" i="1"/>
  <c r="R179" i="1"/>
  <c r="R164" i="1" s="1"/>
  <c r="P179" i="1"/>
  <c r="O179" i="1"/>
  <c r="N179" i="1"/>
  <c r="M179" i="1"/>
  <c r="L179" i="1"/>
  <c r="K179" i="1"/>
  <c r="J179" i="1"/>
  <c r="F179" i="1"/>
  <c r="Q178" i="1"/>
  <c r="I178" i="1"/>
  <c r="H178" i="1" s="1"/>
  <c r="G178" i="1" s="1"/>
  <c r="Q177" i="1"/>
  <c r="I177" i="1"/>
  <c r="H177" i="1"/>
  <c r="Q176" i="1"/>
  <c r="I176" i="1"/>
  <c r="H176" i="1" s="1"/>
  <c r="G176" i="1" s="1"/>
  <c r="U176" i="1" s="1"/>
  <c r="Q175" i="1"/>
  <c r="I175" i="1"/>
  <c r="H175" i="1" s="1"/>
  <c r="G175" i="1" s="1"/>
  <c r="U175" i="1" s="1"/>
  <c r="Q174" i="1"/>
  <c r="G174" i="1" s="1"/>
  <c r="U174" i="1" s="1"/>
  <c r="I174" i="1"/>
  <c r="H174" i="1" s="1"/>
  <c r="Q173" i="1"/>
  <c r="I173" i="1"/>
  <c r="H173" i="1" s="1"/>
  <c r="G173" i="1" s="1"/>
  <c r="U173" i="1" s="1"/>
  <c r="Q172" i="1"/>
  <c r="I172" i="1"/>
  <c r="H172" i="1" s="1"/>
  <c r="Q171" i="1"/>
  <c r="I171" i="1"/>
  <c r="H171" i="1"/>
  <c r="Q170" i="1"/>
  <c r="I170" i="1"/>
  <c r="H170" i="1" s="1"/>
  <c r="G170" i="1" s="1"/>
  <c r="U170" i="1" s="1"/>
  <c r="Q169" i="1"/>
  <c r="I169" i="1"/>
  <c r="H169" i="1"/>
  <c r="G169" i="1" s="1"/>
  <c r="U169" i="1" s="1"/>
  <c r="Q168" i="1"/>
  <c r="I168" i="1"/>
  <c r="Q167" i="1"/>
  <c r="I167" i="1"/>
  <c r="H167" i="1" s="1"/>
  <c r="G167" i="1" s="1"/>
  <c r="U167" i="1" s="1"/>
  <c r="Q166" i="1"/>
  <c r="I166" i="1"/>
  <c r="H166" i="1" s="1"/>
  <c r="G166" i="1"/>
  <c r="U166" i="1" s="1"/>
  <c r="T165" i="1"/>
  <c r="S165" i="1"/>
  <c r="R165" i="1"/>
  <c r="P165" i="1"/>
  <c r="P164" i="1" s="1"/>
  <c r="O165" i="1"/>
  <c r="N165" i="1"/>
  <c r="N164" i="1" s="1"/>
  <c r="M165" i="1"/>
  <c r="L165" i="1"/>
  <c r="K165" i="1"/>
  <c r="J165" i="1"/>
  <c r="J164" i="1" s="1"/>
  <c r="F165" i="1"/>
  <c r="T164" i="1"/>
  <c r="L164" i="1"/>
  <c r="Q163" i="1"/>
  <c r="I163" i="1"/>
  <c r="H163" i="1"/>
  <c r="T162" i="1"/>
  <c r="S162" i="1"/>
  <c r="S161" i="1" s="1"/>
  <c r="R162" i="1"/>
  <c r="Q162" i="1"/>
  <c r="Q161" i="1" s="1"/>
  <c r="P162" i="1"/>
  <c r="O162" i="1"/>
  <c r="O161" i="1" s="1"/>
  <c r="N162" i="1"/>
  <c r="M162" i="1"/>
  <c r="M161" i="1" s="1"/>
  <c r="L162" i="1"/>
  <c r="K162" i="1"/>
  <c r="K161" i="1" s="1"/>
  <c r="J162" i="1"/>
  <c r="I162" i="1"/>
  <c r="I161" i="1" s="1"/>
  <c r="F162" i="1"/>
  <c r="T161" i="1"/>
  <c r="R161" i="1"/>
  <c r="P161" i="1"/>
  <c r="N161" i="1"/>
  <c r="L161" i="1"/>
  <c r="J161" i="1"/>
  <c r="F161" i="1"/>
  <c r="Q160" i="1"/>
  <c r="Q159" i="1" s="1"/>
  <c r="I160" i="1"/>
  <c r="H160" i="1" s="1"/>
  <c r="T159" i="1"/>
  <c r="S159" i="1"/>
  <c r="R159" i="1"/>
  <c r="P159" i="1"/>
  <c r="O159" i="1"/>
  <c r="N159" i="1"/>
  <c r="M159" i="1"/>
  <c r="L159" i="1"/>
  <c r="K159" i="1"/>
  <c r="J159" i="1"/>
  <c r="I159" i="1"/>
  <c r="F159" i="1"/>
  <c r="Q158" i="1"/>
  <c r="I158" i="1"/>
  <c r="H158" i="1"/>
  <c r="G158" i="1" s="1"/>
  <c r="U158" i="1" s="1"/>
  <c r="Q157" i="1"/>
  <c r="I157" i="1"/>
  <c r="H157" i="1" s="1"/>
  <c r="G157" i="1" s="1"/>
  <c r="U157" i="1" s="1"/>
  <c r="Q156" i="1"/>
  <c r="I156" i="1"/>
  <c r="H156" i="1" s="1"/>
  <c r="T155" i="1"/>
  <c r="S155" i="1"/>
  <c r="R155" i="1"/>
  <c r="Q155" i="1"/>
  <c r="P155" i="1"/>
  <c r="O155" i="1"/>
  <c r="N155" i="1"/>
  <c r="M155" i="1"/>
  <c r="M148" i="1" s="1"/>
  <c r="L155" i="1"/>
  <c r="K155" i="1"/>
  <c r="J155" i="1"/>
  <c r="F155" i="1"/>
  <c r="Q154" i="1"/>
  <c r="I154" i="1"/>
  <c r="H154" i="1" s="1"/>
  <c r="H153" i="1" s="1"/>
  <c r="T153" i="1"/>
  <c r="S153" i="1"/>
  <c r="R153" i="1"/>
  <c r="Q153" i="1"/>
  <c r="P153" i="1"/>
  <c r="P148" i="1" s="1"/>
  <c r="O153" i="1"/>
  <c r="N153" i="1"/>
  <c r="N148" i="1" s="1"/>
  <c r="M153" i="1"/>
  <c r="L153" i="1"/>
  <c r="L148" i="1" s="1"/>
  <c r="K153" i="1"/>
  <c r="J153" i="1"/>
  <c r="J148" i="1" s="1"/>
  <c r="F153" i="1"/>
  <c r="Q152" i="1"/>
  <c r="I152" i="1"/>
  <c r="H152" i="1" s="1"/>
  <c r="G152" i="1" s="1"/>
  <c r="U152" i="1" s="1"/>
  <c r="Q151" i="1"/>
  <c r="I151" i="1"/>
  <c r="H151" i="1" s="1"/>
  <c r="Q150" i="1"/>
  <c r="I150" i="1"/>
  <c r="H150" i="1" s="1"/>
  <c r="T149" i="1"/>
  <c r="T148" i="1" s="1"/>
  <c r="S149" i="1"/>
  <c r="R149" i="1"/>
  <c r="P149" i="1"/>
  <c r="O149" i="1"/>
  <c r="O148" i="1" s="1"/>
  <c r="N149" i="1"/>
  <c r="M149" i="1"/>
  <c r="L149" i="1"/>
  <c r="K149" i="1"/>
  <c r="J149" i="1"/>
  <c r="F149" i="1"/>
  <c r="S148" i="1"/>
  <c r="K148" i="1"/>
  <c r="Q147" i="1"/>
  <c r="I147" i="1"/>
  <c r="H147" i="1" s="1"/>
  <c r="G147" i="1" s="1"/>
  <c r="U147" i="1" s="1"/>
  <c r="Q146" i="1"/>
  <c r="I146" i="1"/>
  <c r="H146" i="1"/>
  <c r="U145" i="1"/>
  <c r="U144" i="1"/>
  <c r="Q143" i="1"/>
  <c r="I143" i="1"/>
  <c r="H143" i="1" s="1"/>
  <c r="G143" i="1" s="1"/>
  <c r="Q142" i="1"/>
  <c r="G142" i="1" s="1"/>
  <c r="U142" i="1" s="1"/>
  <c r="I142" i="1"/>
  <c r="H142" i="1" s="1"/>
  <c r="Q141" i="1"/>
  <c r="I141" i="1"/>
  <c r="H141" i="1" s="1"/>
  <c r="G141" i="1" s="1"/>
  <c r="U141" i="1" s="1"/>
  <c r="Q140" i="1"/>
  <c r="I140" i="1"/>
  <c r="H140" i="1" s="1"/>
  <c r="Q139" i="1"/>
  <c r="I139" i="1"/>
  <c r="H139" i="1" s="1"/>
  <c r="Q138" i="1"/>
  <c r="I138" i="1"/>
  <c r="H138" i="1" s="1"/>
  <c r="G138" i="1" s="1"/>
  <c r="U138" i="1" s="1"/>
  <c r="Q137" i="1"/>
  <c r="I137" i="1"/>
  <c r="H137" i="1"/>
  <c r="G137" i="1" s="1"/>
  <c r="U137" i="1" s="1"/>
  <c r="Q136" i="1"/>
  <c r="I136" i="1"/>
  <c r="Q135" i="1"/>
  <c r="I135" i="1"/>
  <c r="H135" i="1" s="1"/>
  <c r="G135" i="1" s="1"/>
  <c r="U134" i="1"/>
  <c r="U133" i="1"/>
  <c r="U132" i="1"/>
  <c r="T131" i="1"/>
  <c r="T127" i="1" s="1"/>
  <c r="S131" i="1"/>
  <c r="R131" i="1"/>
  <c r="P131" i="1"/>
  <c r="O131" i="1"/>
  <c r="O127" i="1" s="1"/>
  <c r="N131" i="1"/>
  <c r="M131" i="1"/>
  <c r="L131" i="1"/>
  <c r="K131" i="1"/>
  <c r="K127" i="1" s="1"/>
  <c r="J131" i="1"/>
  <c r="F131" i="1"/>
  <c r="Q130" i="1"/>
  <c r="Q128" i="1" s="1"/>
  <c r="I130" i="1"/>
  <c r="H130" i="1" s="1"/>
  <c r="Q129" i="1"/>
  <c r="I129" i="1"/>
  <c r="H129" i="1" s="1"/>
  <c r="G129" i="1" s="1"/>
  <c r="T128" i="1"/>
  <c r="S128" i="1"/>
  <c r="S127" i="1" s="1"/>
  <c r="R128" i="1"/>
  <c r="P128" i="1"/>
  <c r="O128" i="1"/>
  <c r="N128" i="1"/>
  <c r="N127" i="1" s="1"/>
  <c r="M128" i="1"/>
  <c r="L128" i="1"/>
  <c r="K128" i="1"/>
  <c r="J128" i="1"/>
  <c r="F128" i="1"/>
  <c r="F127" i="1" s="1"/>
  <c r="M127" i="1"/>
  <c r="J127" i="1"/>
  <c r="Q126" i="1"/>
  <c r="I126" i="1"/>
  <c r="H126" i="1"/>
  <c r="G126" i="1" s="1"/>
  <c r="Q125" i="1"/>
  <c r="I125" i="1"/>
  <c r="H125" i="1"/>
  <c r="Q124" i="1"/>
  <c r="I124" i="1"/>
  <c r="H124" i="1" s="1"/>
  <c r="G124" i="1" s="1"/>
  <c r="U124" i="1" s="1"/>
  <c r="Q123" i="1"/>
  <c r="I123" i="1"/>
  <c r="H123" i="1" s="1"/>
  <c r="G123" i="1" s="1"/>
  <c r="U123" i="1" s="1"/>
  <c r="Q122" i="1"/>
  <c r="I122" i="1"/>
  <c r="H122" i="1" s="1"/>
  <c r="G122" i="1" s="1"/>
  <c r="U122" i="1" s="1"/>
  <c r="Q121" i="1"/>
  <c r="I121" i="1"/>
  <c r="H121" i="1" s="1"/>
  <c r="G121" i="1" s="1"/>
  <c r="U121" i="1" s="1"/>
  <c r="Q120" i="1"/>
  <c r="I120" i="1"/>
  <c r="H120" i="1" s="1"/>
  <c r="Q119" i="1"/>
  <c r="I119" i="1"/>
  <c r="H119" i="1" s="1"/>
  <c r="Q118" i="1"/>
  <c r="I118" i="1"/>
  <c r="H118" i="1"/>
  <c r="G118" i="1" s="1"/>
  <c r="U118" i="1" s="1"/>
  <c r="U117" i="1"/>
  <c r="Q116" i="1"/>
  <c r="I116" i="1"/>
  <c r="H116" i="1" s="1"/>
  <c r="G116" i="1" s="1"/>
  <c r="U116" i="1" s="1"/>
  <c r="Q115" i="1"/>
  <c r="I115" i="1"/>
  <c r="H115" i="1" s="1"/>
  <c r="Q114" i="1"/>
  <c r="I114" i="1"/>
  <c r="H114" i="1" s="1"/>
  <c r="G114" i="1" s="1"/>
  <c r="U114" i="1" s="1"/>
  <c r="Q113" i="1"/>
  <c r="I113" i="1"/>
  <c r="H113" i="1" s="1"/>
  <c r="G113" i="1" s="1"/>
  <c r="U113" i="1" s="1"/>
  <c r="Q112" i="1"/>
  <c r="I112" i="1"/>
  <c r="Q111" i="1"/>
  <c r="I111" i="1"/>
  <c r="H111" i="1"/>
  <c r="U110" i="1"/>
  <c r="Q110" i="1"/>
  <c r="I110" i="1"/>
  <c r="T109" i="1"/>
  <c r="T108" i="1" s="1"/>
  <c r="S109" i="1"/>
  <c r="R109" i="1"/>
  <c r="R108" i="1" s="1"/>
  <c r="P109" i="1"/>
  <c r="O109" i="1"/>
  <c r="O108" i="1" s="1"/>
  <c r="N109" i="1"/>
  <c r="M109" i="1"/>
  <c r="M108" i="1" s="1"/>
  <c r="L109" i="1"/>
  <c r="K109" i="1"/>
  <c r="K108" i="1" s="1"/>
  <c r="J109" i="1"/>
  <c r="F109" i="1"/>
  <c r="F108" i="1" s="1"/>
  <c r="S108" i="1"/>
  <c r="P108" i="1"/>
  <c r="N108" i="1"/>
  <c r="L108" i="1"/>
  <c r="J108" i="1"/>
  <c r="U107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U106" i="1" s="1"/>
  <c r="F106" i="1"/>
  <c r="Q105" i="1"/>
  <c r="I105" i="1"/>
  <c r="H105" i="1" s="1"/>
  <c r="G105" i="1"/>
  <c r="U105" i="1" s="1"/>
  <c r="U104" i="1"/>
  <c r="Q103" i="1"/>
  <c r="I103" i="1"/>
  <c r="Q102" i="1"/>
  <c r="Q100" i="1" s="1"/>
  <c r="I102" i="1"/>
  <c r="H102" i="1" s="1"/>
  <c r="Q101" i="1"/>
  <c r="I101" i="1"/>
  <c r="H101" i="1" s="1"/>
  <c r="G101" i="1" s="1"/>
  <c r="U101" i="1" s="1"/>
  <c r="T100" i="1"/>
  <c r="S100" i="1"/>
  <c r="R100" i="1"/>
  <c r="P100" i="1"/>
  <c r="O100" i="1"/>
  <c r="N100" i="1"/>
  <c r="M100" i="1"/>
  <c r="L100" i="1"/>
  <c r="K100" i="1"/>
  <c r="J100" i="1"/>
  <c r="F100" i="1"/>
  <c r="Q99" i="1"/>
  <c r="I99" i="1"/>
  <c r="H99" i="1" s="1"/>
  <c r="G99" i="1" s="1"/>
  <c r="U99" i="1" s="1"/>
  <c r="Q98" i="1"/>
  <c r="I98" i="1"/>
  <c r="H98" i="1" s="1"/>
  <c r="Q97" i="1"/>
  <c r="I97" i="1"/>
  <c r="H97" i="1" s="1"/>
  <c r="Q96" i="1"/>
  <c r="I96" i="1"/>
  <c r="H96" i="1" s="1"/>
  <c r="Q95" i="1"/>
  <c r="I95" i="1"/>
  <c r="H95" i="1"/>
  <c r="G95" i="1" s="1"/>
  <c r="U95" i="1" s="1"/>
  <c r="Q94" i="1"/>
  <c r="I94" i="1"/>
  <c r="T93" i="1"/>
  <c r="S93" i="1"/>
  <c r="R93" i="1"/>
  <c r="P93" i="1"/>
  <c r="O93" i="1"/>
  <c r="N93" i="1"/>
  <c r="M93" i="1"/>
  <c r="L93" i="1"/>
  <c r="K93" i="1"/>
  <c r="J93" i="1"/>
  <c r="F93" i="1"/>
  <c r="U92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U91" i="1" s="1"/>
  <c r="F91" i="1"/>
  <c r="Q90" i="1"/>
  <c r="G90" i="1" s="1"/>
  <c r="I90" i="1"/>
  <c r="H90" i="1" s="1"/>
  <c r="H89" i="1" s="1"/>
  <c r="T89" i="1"/>
  <c r="S89" i="1"/>
  <c r="S80" i="1" s="1"/>
  <c r="R89" i="1"/>
  <c r="P89" i="1"/>
  <c r="O89" i="1"/>
  <c r="O80" i="1" s="1"/>
  <c r="N89" i="1"/>
  <c r="M89" i="1"/>
  <c r="L89" i="1"/>
  <c r="K89" i="1"/>
  <c r="J89" i="1"/>
  <c r="I89" i="1"/>
  <c r="F89" i="1"/>
  <c r="U88" i="1"/>
  <c r="Q87" i="1"/>
  <c r="Q85" i="1" s="1"/>
  <c r="I87" i="1"/>
  <c r="H87" i="1" s="1"/>
  <c r="U86" i="1"/>
  <c r="T85" i="1"/>
  <c r="S85" i="1"/>
  <c r="R85" i="1"/>
  <c r="P85" i="1"/>
  <c r="O85" i="1"/>
  <c r="N85" i="1"/>
  <c r="M85" i="1"/>
  <c r="L85" i="1"/>
  <c r="K85" i="1"/>
  <c r="J85" i="1"/>
  <c r="F85" i="1"/>
  <c r="U84" i="1"/>
  <c r="U83" i="1"/>
  <c r="Q82" i="1"/>
  <c r="Q81" i="1" s="1"/>
  <c r="I82" i="1"/>
  <c r="T81" i="1"/>
  <c r="S81" i="1"/>
  <c r="R81" i="1"/>
  <c r="P81" i="1"/>
  <c r="P80" i="1" s="1"/>
  <c r="O81" i="1"/>
  <c r="N81" i="1"/>
  <c r="M81" i="1"/>
  <c r="L81" i="1"/>
  <c r="L80" i="1" s="1"/>
  <c r="K81" i="1"/>
  <c r="J81" i="1"/>
  <c r="F81" i="1"/>
  <c r="T80" i="1"/>
  <c r="K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T59" i="1"/>
  <c r="T58" i="1" s="1"/>
  <c r="S59" i="1"/>
  <c r="R59" i="1"/>
  <c r="Q59" i="1"/>
  <c r="Q58" i="1" s="1"/>
  <c r="P59" i="1"/>
  <c r="P58" i="1" s="1"/>
  <c r="O59" i="1"/>
  <c r="O58" i="1" s="1"/>
  <c r="N59" i="1"/>
  <c r="M59" i="1"/>
  <c r="M58" i="1" s="1"/>
  <c r="L59" i="1"/>
  <c r="L58" i="1" s="1"/>
  <c r="K59" i="1"/>
  <c r="J59" i="1"/>
  <c r="I59" i="1"/>
  <c r="H59" i="1"/>
  <c r="H58" i="1" s="1"/>
  <c r="G59" i="1"/>
  <c r="U59" i="1" s="1"/>
  <c r="F59" i="1"/>
  <c r="S58" i="1"/>
  <c r="R58" i="1"/>
  <c r="N58" i="1"/>
  <c r="K58" i="1"/>
  <c r="J58" i="1"/>
  <c r="I58" i="1"/>
  <c r="F58" i="1"/>
  <c r="Q57" i="1"/>
  <c r="I57" i="1"/>
  <c r="H57" i="1" s="1"/>
  <c r="T56" i="1"/>
  <c r="S56" i="1"/>
  <c r="R56" i="1"/>
  <c r="Q56" i="1"/>
  <c r="Q53" i="1" s="1"/>
  <c r="P56" i="1"/>
  <c r="O56" i="1"/>
  <c r="O53" i="1" s="1"/>
  <c r="N56" i="1"/>
  <c r="M56" i="1"/>
  <c r="M53" i="1" s="1"/>
  <c r="L56" i="1"/>
  <c r="K56" i="1"/>
  <c r="J56" i="1"/>
  <c r="I56" i="1"/>
  <c r="I53" i="1" s="1"/>
  <c r="F56" i="1"/>
  <c r="Q55" i="1"/>
  <c r="I55" i="1"/>
  <c r="H55" i="1" s="1"/>
  <c r="G55" i="1"/>
  <c r="G54" i="1" s="1"/>
  <c r="Q54" i="1"/>
  <c r="I54" i="1"/>
  <c r="H54" i="1" s="1"/>
  <c r="F54" i="1"/>
  <c r="F53" i="1" s="1"/>
  <c r="T53" i="1"/>
  <c r="S53" i="1"/>
  <c r="R53" i="1"/>
  <c r="P53" i="1"/>
  <c r="N53" i="1"/>
  <c r="L53" i="1"/>
  <c r="K53" i="1"/>
  <c r="J53" i="1"/>
  <c r="U52" i="1"/>
  <c r="U51" i="1"/>
  <c r="T51" i="1"/>
  <c r="S51" i="1"/>
  <c r="R51" i="1"/>
  <c r="Q51" i="1"/>
  <c r="P51" i="1"/>
  <c r="O51" i="1"/>
  <c r="N51" i="1"/>
  <c r="M51" i="1"/>
  <c r="M48" i="1" s="1"/>
  <c r="L51" i="1"/>
  <c r="K51" i="1"/>
  <c r="J51" i="1"/>
  <c r="I51" i="1"/>
  <c r="I48" i="1" s="1"/>
  <c r="H51" i="1"/>
  <c r="G51" i="1"/>
  <c r="F51" i="1"/>
  <c r="Q50" i="1"/>
  <c r="G50" i="1" s="1"/>
  <c r="G49" i="1" s="1"/>
  <c r="I50" i="1"/>
  <c r="H50" i="1" s="1"/>
  <c r="H49" i="1" s="1"/>
  <c r="H48" i="1" s="1"/>
  <c r="T49" i="1"/>
  <c r="S49" i="1"/>
  <c r="S48" i="1" s="1"/>
  <c r="R49" i="1"/>
  <c r="P49" i="1"/>
  <c r="O49" i="1"/>
  <c r="N49" i="1"/>
  <c r="M49" i="1"/>
  <c r="L49" i="1"/>
  <c r="K49" i="1"/>
  <c r="K48" i="1" s="1"/>
  <c r="J49" i="1"/>
  <c r="J48" i="1" s="1"/>
  <c r="I49" i="1"/>
  <c r="F49" i="1"/>
  <c r="T48" i="1"/>
  <c r="R48" i="1"/>
  <c r="P48" i="1"/>
  <c r="O48" i="1"/>
  <c r="N48" i="1"/>
  <c r="L48" i="1"/>
  <c r="F48" i="1"/>
  <c r="U40" i="1"/>
  <c r="T39" i="1"/>
  <c r="S39" i="1"/>
  <c r="S38" i="1" s="1"/>
  <c r="R39" i="1"/>
  <c r="R38" i="1" s="1"/>
  <c r="Q39" i="1"/>
  <c r="P39" i="1"/>
  <c r="O39" i="1"/>
  <c r="O38" i="1" s="1"/>
  <c r="N39" i="1"/>
  <c r="N38" i="1" s="1"/>
  <c r="M39" i="1"/>
  <c r="L39" i="1"/>
  <c r="K39" i="1"/>
  <c r="K38" i="1" s="1"/>
  <c r="J39" i="1"/>
  <c r="I39" i="1"/>
  <c r="H39" i="1"/>
  <c r="G39" i="1"/>
  <c r="F39" i="1"/>
  <c r="F38" i="1" s="1"/>
  <c r="T38" i="1"/>
  <c r="Q38" i="1"/>
  <c r="P38" i="1"/>
  <c r="M38" i="1"/>
  <c r="L38" i="1"/>
  <c r="J38" i="1"/>
  <c r="I38" i="1"/>
  <c r="H38" i="1"/>
  <c r="Q37" i="1"/>
  <c r="Q36" i="1" s="1"/>
  <c r="I37" i="1"/>
  <c r="T36" i="1"/>
  <c r="T33" i="1" s="1"/>
  <c r="S36" i="1"/>
  <c r="S33" i="1" s="1"/>
  <c r="R36" i="1"/>
  <c r="R33" i="1" s="1"/>
  <c r="P36" i="1"/>
  <c r="O36" i="1"/>
  <c r="N36" i="1"/>
  <c r="M36" i="1"/>
  <c r="L36" i="1"/>
  <c r="K36" i="1"/>
  <c r="J36" i="1"/>
  <c r="F36" i="1"/>
  <c r="Q35" i="1"/>
  <c r="I35" i="1"/>
  <c r="H35" i="1" s="1"/>
  <c r="T34" i="1"/>
  <c r="S34" i="1"/>
  <c r="R34" i="1"/>
  <c r="Q34" i="1"/>
  <c r="P34" i="1"/>
  <c r="O34" i="1"/>
  <c r="N34" i="1"/>
  <c r="M34" i="1"/>
  <c r="M33" i="1" s="1"/>
  <c r="L34" i="1"/>
  <c r="K34" i="1"/>
  <c r="J34" i="1"/>
  <c r="I34" i="1"/>
  <c r="F34" i="1"/>
  <c r="O33" i="1"/>
  <c r="N33" i="1"/>
  <c r="K33" i="1"/>
  <c r="J33" i="1"/>
  <c r="F33" i="1"/>
  <c r="Q32" i="1"/>
  <c r="Q31" i="1" s="1"/>
  <c r="Q30" i="1" s="1"/>
  <c r="I32" i="1"/>
  <c r="H32" i="1" s="1"/>
  <c r="G32" i="1" s="1"/>
  <c r="G31" i="1" s="1"/>
  <c r="T31" i="1"/>
  <c r="T30" i="1" s="1"/>
  <c r="S31" i="1"/>
  <c r="R31" i="1"/>
  <c r="P31" i="1"/>
  <c r="P30" i="1" s="1"/>
  <c r="O31" i="1"/>
  <c r="O30" i="1" s="1"/>
  <c r="N31" i="1"/>
  <c r="M31" i="1"/>
  <c r="L31" i="1"/>
  <c r="L30" i="1" s="1"/>
  <c r="K31" i="1"/>
  <c r="K30" i="1" s="1"/>
  <c r="J31" i="1"/>
  <c r="J30" i="1" s="1"/>
  <c r="H31" i="1"/>
  <c r="H30" i="1" s="1"/>
  <c r="F31" i="1"/>
  <c r="F30" i="1" s="1"/>
  <c r="S30" i="1"/>
  <c r="R30" i="1"/>
  <c r="N30" i="1"/>
  <c r="M30" i="1"/>
  <c r="G30" i="1"/>
  <c r="Q29" i="1"/>
  <c r="I29" i="1"/>
  <c r="T28" i="1"/>
  <c r="T27" i="1" s="1"/>
  <c r="S28" i="1"/>
  <c r="R28" i="1"/>
  <c r="R27" i="1" s="1"/>
  <c r="Q28" i="1"/>
  <c r="Q27" i="1" s="1"/>
  <c r="P28" i="1"/>
  <c r="P27" i="1" s="1"/>
  <c r="O28" i="1"/>
  <c r="N28" i="1"/>
  <c r="M28" i="1"/>
  <c r="M27" i="1" s="1"/>
  <c r="M41" i="1" s="1"/>
  <c r="L28" i="1"/>
  <c r="L27" i="1" s="1"/>
  <c r="K28" i="1"/>
  <c r="J28" i="1"/>
  <c r="F28" i="1"/>
  <c r="S27" i="1"/>
  <c r="O27" i="1"/>
  <c r="N27" i="1"/>
  <c r="K27" i="1"/>
  <c r="J27" i="1"/>
  <c r="F27" i="1"/>
  <c r="F41" i="1" s="1"/>
  <c r="Q19" i="1"/>
  <c r="Q18" i="1" s="1"/>
  <c r="Q17" i="1" s="1"/>
  <c r="Q20" i="1" s="1"/>
  <c r="I19" i="1"/>
  <c r="H19" i="1" s="1"/>
  <c r="T18" i="1"/>
  <c r="S18" i="1"/>
  <c r="R18" i="1"/>
  <c r="R17" i="1" s="1"/>
  <c r="R20" i="1" s="1"/>
  <c r="P18" i="1"/>
  <c r="O18" i="1"/>
  <c r="N18" i="1"/>
  <c r="M18" i="1"/>
  <c r="M17" i="1" s="1"/>
  <c r="M20" i="1" s="1"/>
  <c r="L18" i="1"/>
  <c r="L17" i="1" s="1"/>
  <c r="L20" i="1" s="1"/>
  <c r="K18" i="1"/>
  <c r="K17" i="1" s="1"/>
  <c r="K20" i="1" s="1"/>
  <c r="J18" i="1"/>
  <c r="J17" i="1" s="1"/>
  <c r="J20" i="1" s="1"/>
  <c r="I18" i="1"/>
  <c r="I17" i="1" s="1"/>
  <c r="I20" i="1" s="1"/>
  <c r="F18" i="1"/>
  <c r="T17" i="1"/>
  <c r="T20" i="1" s="1"/>
  <c r="S17" i="1"/>
  <c r="S20" i="1" s="1"/>
  <c r="P17" i="1"/>
  <c r="P20" i="1" s="1"/>
  <c r="O17" i="1"/>
  <c r="O20" i="1" s="1"/>
  <c r="N17" i="1"/>
  <c r="N20" i="1" s="1"/>
  <c r="F17" i="1"/>
  <c r="F20" i="1" s="1"/>
  <c r="J41" i="1" l="1"/>
  <c r="G89" i="1"/>
  <c r="U90" i="1"/>
  <c r="N41" i="1"/>
  <c r="R41" i="1"/>
  <c r="T41" i="1"/>
  <c r="Q109" i="1"/>
  <c r="Q108" i="1" s="1"/>
  <c r="Q179" i="1"/>
  <c r="F252" i="1"/>
  <c r="R252" i="1"/>
  <c r="Q560" i="1"/>
  <c r="H759" i="1"/>
  <c r="H758" i="1" s="1"/>
  <c r="I758" i="1"/>
  <c r="G1133" i="1"/>
  <c r="G1229" i="1"/>
  <c r="G1228" i="1" s="1"/>
  <c r="U1228" i="1" s="1"/>
  <c r="H1228" i="1"/>
  <c r="Q33" i="1"/>
  <c r="U39" i="1"/>
  <c r="F80" i="1"/>
  <c r="G120" i="1"/>
  <c r="U120" i="1" s="1"/>
  <c r="I128" i="1"/>
  <c r="R127" i="1"/>
  <c r="L127" i="1"/>
  <c r="P127" i="1"/>
  <c r="G140" i="1"/>
  <c r="U140" i="1" s="1"/>
  <c r="I153" i="1"/>
  <c r="G154" i="1"/>
  <c r="G153" i="1" s="1"/>
  <c r="U153" i="1" s="1"/>
  <c r="F164" i="1"/>
  <c r="Q165" i="1"/>
  <c r="G172" i="1"/>
  <c r="U172" i="1" s="1"/>
  <c r="S164" i="1"/>
  <c r="G187" i="1"/>
  <c r="U187" i="1" s="1"/>
  <c r="G191" i="1"/>
  <c r="U191" i="1" s="1"/>
  <c r="G199" i="1"/>
  <c r="U199" i="1" s="1"/>
  <c r="G206" i="1"/>
  <c r="U206" i="1" s="1"/>
  <c r="G218" i="1"/>
  <c r="U218" i="1" s="1"/>
  <c r="G223" i="1"/>
  <c r="U223" i="1" s="1"/>
  <c r="Q230" i="1"/>
  <c r="G237" i="1"/>
  <c r="U237" i="1" s="1"/>
  <c r="L252" i="1"/>
  <c r="P252" i="1"/>
  <c r="T252" i="1"/>
  <c r="U257" i="1"/>
  <c r="G265" i="1"/>
  <c r="U265" i="1" s="1"/>
  <c r="G270" i="1"/>
  <c r="G275" i="1"/>
  <c r="U275" i="1" s="1"/>
  <c r="G282" i="1"/>
  <c r="U282" i="1" s="1"/>
  <c r="J252" i="1"/>
  <c r="N252" i="1"/>
  <c r="G296" i="1"/>
  <c r="U296" i="1" s="1"/>
  <c r="G310" i="1"/>
  <c r="F322" i="1"/>
  <c r="R322" i="1"/>
  <c r="G330" i="1"/>
  <c r="U330" i="1" s="1"/>
  <c r="T322" i="1"/>
  <c r="G370" i="1"/>
  <c r="U370" i="1" s="1"/>
  <c r="G379" i="1"/>
  <c r="U379" i="1" s="1"/>
  <c r="G493" i="1"/>
  <c r="U493" i="1" s="1"/>
  <c r="Q615" i="1"/>
  <c r="P687" i="1"/>
  <c r="O687" i="1"/>
  <c r="F714" i="1"/>
  <c r="G732" i="1"/>
  <c r="U732" i="1" s="1"/>
  <c r="K714" i="1"/>
  <c r="K1302" i="1" s="1"/>
  <c r="O714" i="1"/>
  <c r="Q49" i="1"/>
  <c r="Q48" i="1" s="1"/>
  <c r="Q89" i="1"/>
  <c r="Q93" i="1"/>
  <c r="Q80" i="1" s="1"/>
  <c r="G125" i="1"/>
  <c r="U125" i="1" s="1"/>
  <c r="G146" i="1"/>
  <c r="U146" i="1" s="1"/>
  <c r="Q149" i="1"/>
  <c r="Q148" i="1" s="1"/>
  <c r="R148" i="1"/>
  <c r="R1302" i="1" s="1"/>
  <c r="G171" i="1"/>
  <c r="U171" i="1" s="1"/>
  <c r="G177" i="1"/>
  <c r="K164" i="1"/>
  <c r="O164" i="1"/>
  <c r="I195" i="1"/>
  <c r="G198" i="1"/>
  <c r="U198" i="1" s="1"/>
  <c r="G211" i="1"/>
  <c r="U211" i="1" s="1"/>
  <c r="G226" i="1"/>
  <c r="G229" i="1"/>
  <c r="U229" i="1" s="1"/>
  <c r="G246" i="1"/>
  <c r="Q262" i="1"/>
  <c r="G280" i="1"/>
  <c r="U280" i="1" s="1"/>
  <c r="G288" i="1"/>
  <c r="U288" i="1" s="1"/>
  <c r="Q301" i="1"/>
  <c r="G332" i="1"/>
  <c r="U332" i="1" s="1"/>
  <c r="G339" i="1"/>
  <c r="U339" i="1" s="1"/>
  <c r="G344" i="1"/>
  <c r="U344" i="1" s="1"/>
  <c r="M322" i="1"/>
  <c r="G353" i="1"/>
  <c r="U353" i="1" s="1"/>
  <c r="H832" i="1"/>
  <c r="H831" i="1" s="1"/>
  <c r="I831" i="1"/>
  <c r="L33" i="1"/>
  <c r="L41" i="1" s="1"/>
  <c r="P33" i="1"/>
  <c r="P41" i="1" s="1"/>
  <c r="I31" i="1"/>
  <c r="I30" i="1" s="1"/>
  <c r="G58" i="1"/>
  <c r="U58" i="1" s="1"/>
  <c r="J80" i="1"/>
  <c r="N80" i="1"/>
  <c r="R80" i="1"/>
  <c r="G96" i="1"/>
  <c r="U96" i="1" s="1"/>
  <c r="G98" i="1"/>
  <c r="U98" i="1" s="1"/>
  <c r="G102" i="1"/>
  <c r="U102" i="1" s="1"/>
  <c r="G119" i="1"/>
  <c r="U119" i="1" s="1"/>
  <c r="G139" i="1"/>
  <c r="U139" i="1" s="1"/>
  <c r="G151" i="1"/>
  <c r="U151" i="1" s="1"/>
  <c r="Q195" i="1"/>
  <c r="G205" i="1"/>
  <c r="U205" i="1" s="1"/>
  <c r="G217" i="1"/>
  <c r="U217" i="1" s="1"/>
  <c r="G222" i="1"/>
  <c r="G236" i="1"/>
  <c r="U236" i="1" s="1"/>
  <c r="G247" i="1"/>
  <c r="U247" i="1" s="1"/>
  <c r="G251" i="1"/>
  <c r="G250" i="1" s="1"/>
  <c r="I262" i="1"/>
  <c r="G266" i="1"/>
  <c r="U266" i="1" s="1"/>
  <c r="G283" i="1"/>
  <c r="U283" i="1" s="1"/>
  <c r="G297" i="1"/>
  <c r="U297" i="1" s="1"/>
  <c r="G303" i="1"/>
  <c r="G309" i="1"/>
  <c r="U309" i="1" s="1"/>
  <c r="G311" i="1"/>
  <c r="Q323" i="1"/>
  <c r="H763" i="1"/>
  <c r="G763" i="1" s="1"/>
  <c r="U763" i="1" s="1"/>
  <c r="I761" i="1"/>
  <c r="N322" i="1"/>
  <c r="G334" i="1"/>
  <c r="U334" i="1" s="1"/>
  <c r="G341" i="1"/>
  <c r="U341" i="1" s="1"/>
  <c r="G348" i="1"/>
  <c r="U348" i="1" s="1"/>
  <c r="G355" i="1"/>
  <c r="U355" i="1" s="1"/>
  <c r="G360" i="1"/>
  <c r="U360" i="1" s="1"/>
  <c r="Q346" i="1"/>
  <c r="L322" i="1"/>
  <c r="P322" i="1"/>
  <c r="Q364" i="1"/>
  <c r="G371" i="1"/>
  <c r="U371" i="1" s="1"/>
  <c r="G373" i="1"/>
  <c r="U373" i="1" s="1"/>
  <c r="Q381" i="1"/>
  <c r="G387" i="1"/>
  <c r="U387" i="1" s="1"/>
  <c r="G394" i="1"/>
  <c r="U394" i="1" s="1"/>
  <c r="G396" i="1"/>
  <c r="U396" i="1" s="1"/>
  <c r="G403" i="1"/>
  <c r="G408" i="1"/>
  <c r="U408" i="1" s="1"/>
  <c r="G410" i="1"/>
  <c r="U410" i="1" s="1"/>
  <c r="I420" i="1"/>
  <c r="G424" i="1"/>
  <c r="U424" i="1" s="1"/>
  <c r="G453" i="1"/>
  <c r="U453" i="1" s="1"/>
  <c r="I469" i="1"/>
  <c r="Q477" i="1"/>
  <c r="G487" i="1"/>
  <c r="U487" i="1" s="1"/>
  <c r="G494" i="1"/>
  <c r="U494" i="1" s="1"/>
  <c r="G533" i="1"/>
  <c r="U533" i="1" s="1"/>
  <c r="G544" i="1"/>
  <c r="U544" i="1" s="1"/>
  <c r="G552" i="1"/>
  <c r="U552" i="1" s="1"/>
  <c r="G562" i="1"/>
  <c r="U562" i="1" s="1"/>
  <c r="G568" i="1"/>
  <c r="U568" i="1" s="1"/>
  <c r="G570" i="1"/>
  <c r="U570" i="1" s="1"/>
  <c r="G579" i="1"/>
  <c r="U579" i="1" s="1"/>
  <c r="G586" i="1"/>
  <c r="U586" i="1" s="1"/>
  <c r="G588" i="1"/>
  <c r="G593" i="1"/>
  <c r="U593" i="1" s="1"/>
  <c r="G598" i="1"/>
  <c r="U598" i="1" s="1"/>
  <c r="G617" i="1"/>
  <c r="U617" i="1" s="1"/>
  <c r="G634" i="1"/>
  <c r="U634" i="1" s="1"/>
  <c r="G657" i="1"/>
  <c r="U657" i="1" s="1"/>
  <c r="G662" i="1"/>
  <c r="U662" i="1" s="1"/>
  <c r="G705" i="1"/>
  <c r="U705" i="1" s="1"/>
  <c r="G733" i="1"/>
  <c r="U733" i="1" s="1"/>
  <c r="G757" i="1"/>
  <c r="G815" i="1"/>
  <c r="U815" i="1" s="1"/>
  <c r="G853" i="1"/>
  <c r="U853" i="1" s="1"/>
  <c r="M881" i="1"/>
  <c r="H1045" i="1"/>
  <c r="G1045" i="1" s="1"/>
  <c r="I1044" i="1"/>
  <c r="K1043" i="1"/>
  <c r="O1043" i="1"/>
  <c r="G1111" i="1"/>
  <c r="U1111" i="1" s="1"/>
  <c r="G1119" i="1"/>
  <c r="U1119" i="1" s="1"/>
  <c r="G393" i="1"/>
  <c r="U393" i="1" s="1"/>
  <c r="G407" i="1"/>
  <c r="U407" i="1" s="1"/>
  <c r="Q405" i="1"/>
  <c r="Q422" i="1"/>
  <c r="G430" i="1"/>
  <c r="U430" i="1" s="1"/>
  <c r="G452" i="1"/>
  <c r="U452" i="1" s="1"/>
  <c r="G456" i="1"/>
  <c r="U456" i="1" s="1"/>
  <c r="G492" i="1"/>
  <c r="U492" i="1" s="1"/>
  <c r="Q497" i="1"/>
  <c r="G506" i="1"/>
  <c r="U506" i="1" s="1"/>
  <c r="G510" i="1"/>
  <c r="U510" i="1" s="1"/>
  <c r="G514" i="1"/>
  <c r="U514" i="1" s="1"/>
  <c r="G518" i="1"/>
  <c r="G532" i="1"/>
  <c r="U532" i="1" s="1"/>
  <c r="Q535" i="1"/>
  <c r="G567" i="1"/>
  <c r="U567" i="1" s="1"/>
  <c r="G585" i="1"/>
  <c r="U585" i="1" s="1"/>
  <c r="G622" i="1"/>
  <c r="U622" i="1" s="1"/>
  <c r="G627" i="1"/>
  <c r="U627" i="1" s="1"/>
  <c r="G679" i="1"/>
  <c r="U679" i="1" s="1"/>
  <c r="M687" i="1"/>
  <c r="G711" i="1"/>
  <c r="G719" i="1"/>
  <c r="U719" i="1" s="1"/>
  <c r="G731" i="1"/>
  <c r="U731" i="1" s="1"/>
  <c r="G743" i="1"/>
  <c r="U743" i="1" s="1"/>
  <c r="G760" i="1"/>
  <c r="M714" i="1"/>
  <c r="G825" i="1"/>
  <c r="U825" i="1" s="1"/>
  <c r="J941" i="1"/>
  <c r="N941" i="1"/>
  <c r="R1043" i="1"/>
  <c r="G342" i="1"/>
  <c r="U342" i="1" s="1"/>
  <c r="G356" i="1"/>
  <c r="U356" i="1" s="1"/>
  <c r="G359" i="1"/>
  <c r="U359" i="1" s="1"/>
  <c r="G372" i="1"/>
  <c r="U372" i="1" s="1"/>
  <c r="G386" i="1"/>
  <c r="U386" i="1" s="1"/>
  <c r="G388" i="1"/>
  <c r="U388" i="1" s="1"/>
  <c r="G395" i="1"/>
  <c r="U395" i="1" s="1"/>
  <c r="G402" i="1"/>
  <c r="U402" i="1" s="1"/>
  <c r="G404" i="1"/>
  <c r="U404" i="1" s="1"/>
  <c r="G409" i="1"/>
  <c r="U409" i="1" s="1"/>
  <c r="K322" i="1"/>
  <c r="O322" i="1"/>
  <c r="S322" i="1"/>
  <c r="G425" i="1"/>
  <c r="U425" i="1" s="1"/>
  <c r="G433" i="1"/>
  <c r="U433" i="1" s="1"/>
  <c r="G447" i="1"/>
  <c r="U447" i="1" s="1"/>
  <c r="G461" i="1"/>
  <c r="U461" i="1" s="1"/>
  <c r="G463" i="1"/>
  <c r="U463" i="1" s="1"/>
  <c r="G484" i="1"/>
  <c r="U484" i="1" s="1"/>
  <c r="G486" i="1"/>
  <c r="U486" i="1" s="1"/>
  <c r="G495" i="1"/>
  <c r="U495" i="1" s="1"/>
  <c r="G529" i="1"/>
  <c r="U529" i="1" s="1"/>
  <c r="G540" i="1"/>
  <c r="U540" i="1" s="1"/>
  <c r="G551" i="1"/>
  <c r="U551" i="1" s="1"/>
  <c r="G594" i="1"/>
  <c r="U594" i="1" s="1"/>
  <c r="G597" i="1"/>
  <c r="U597" i="1" s="1"/>
  <c r="U630" i="1"/>
  <c r="G666" i="1"/>
  <c r="U666" i="1" s="1"/>
  <c r="G672" i="1"/>
  <c r="U672" i="1" s="1"/>
  <c r="G674" i="1"/>
  <c r="U674" i="1" s="1"/>
  <c r="U688" i="1"/>
  <c r="G695" i="1"/>
  <c r="U695" i="1" s="1"/>
  <c r="G701" i="1"/>
  <c r="U701" i="1" s="1"/>
  <c r="G708" i="1"/>
  <c r="U708" i="1" s="1"/>
  <c r="Q715" i="1"/>
  <c r="G722" i="1"/>
  <c r="U722" i="1" s="1"/>
  <c r="G734" i="1"/>
  <c r="U734" i="1" s="1"/>
  <c r="G756" i="1"/>
  <c r="U756" i="1" s="1"/>
  <c r="T714" i="1"/>
  <c r="G1089" i="1"/>
  <c r="G1116" i="1"/>
  <c r="U1116" i="1" s="1"/>
  <c r="I764" i="1"/>
  <c r="G787" i="1"/>
  <c r="U787" i="1" s="1"/>
  <c r="G790" i="1"/>
  <c r="U790" i="1" s="1"/>
  <c r="G809" i="1"/>
  <c r="U809" i="1" s="1"/>
  <c r="Q831" i="1"/>
  <c r="G872" i="1"/>
  <c r="U872" i="1" s="1"/>
  <c r="G876" i="1"/>
  <c r="U876" i="1" s="1"/>
  <c r="S881" i="1"/>
  <c r="Q902" i="1"/>
  <c r="G908" i="1"/>
  <c r="U908" i="1" s="1"/>
  <c r="G911" i="1"/>
  <c r="U911" i="1" s="1"/>
  <c r="G922" i="1"/>
  <c r="U922" i="1" s="1"/>
  <c r="G936" i="1"/>
  <c r="U936" i="1" s="1"/>
  <c r="L941" i="1"/>
  <c r="P941" i="1"/>
  <c r="G975" i="1"/>
  <c r="U975" i="1" s="1"/>
  <c r="G984" i="1"/>
  <c r="U984" i="1" s="1"/>
  <c r="G999" i="1"/>
  <c r="U999" i="1" s="1"/>
  <c r="G1002" i="1"/>
  <c r="U1002" i="1" s="1"/>
  <c r="G1010" i="1"/>
  <c r="U1010" i="1" s="1"/>
  <c r="G1012" i="1"/>
  <c r="U1012" i="1" s="1"/>
  <c r="G1016" i="1"/>
  <c r="U1016" i="1" s="1"/>
  <c r="G1025" i="1"/>
  <c r="U1025" i="1" s="1"/>
  <c r="G1027" i="1"/>
  <c r="U1027" i="1" s="1"/>
  <c r="G1114" i="1"/>
  <c r="U1114" i="1" s="1"/>
  <c r="G1130" i="1"/>
  <c r="U1130" i="1" s="1"/>
  <c r="I1132" i="1"/>
  <c r="H1135" i="1"/>
  <c r="H1132" i="1" s="1"/>
  <c r="G779" i="1"/>
  <c r="U779" i="1" s="1"/>
  <c r="G796" i="1"/>
  <c r="U796" i="1" s="1"/>
  <c r="Q799" i="1"/>
  <c r="G814" i="1"/>
  <c r="U814" i="1" s="1"/>
  <c r="G820" i="1"/>
  <c r="U820" i="1" s="1"/>
  <c r="G824" i="1"/>
  <c r="U824" i="1" s="1"/>
  <c r="G828" i="1"/>
  <c r="U828" i="1" s="1"/>
  <c r="G843" i="1"/>
  <c r="U843" i="1" s="1"/>
  <c r="G852" i="1"/>
  <c r="K881" i="1"/>
  <c r="O881" i="1"/>
  <c r="G886" i="1"/>
  <c r="U886" i="1" s="1"/>
  <c r="G895" i="1"/>
  <c r="G921" i="1"/>
  <c r="U921" i="1" s="1"/>
  <c r="G925" i="1"/>
  <c r="U925" i="1" s="1"/>
  <c r="G953" i="1"/>
  <c r="U953" i="1" s="1"/>
  <c r="G964" i="1"/>
  <c r="U964" i="1" s="1"/>
  <c r="G973" i="1"/>
  <c r="U973" i="1" s="1"/>
  <c r="G982" i="1"/>
  <c r="U982" i="1" s="1"/>
  <c r="M941" i="1"/>
  <c r="G1008" i="1"/>
  <c r="U1008" i="1" s="1"/>
  <c r="G1024" i="1"/>
  <c r="U1024" i="1" s="1"/>
  <c r="G1032" i="1"/>
  <c r="U1032" i="1" s="1"/>
  <c r="M1043" i="1"/>
  <c r="F1043" i="1"/>
  <c r="G1109" i="1"/>
  <c r="U1109" i="1" s="1"/>
  <c r="G1117" i="1"/>
  <c r="U1117" i="1" s="1"/>
  <c r="G766" i="1"/>
  <c r="U766" i="1" s="1"/>
  <c r="Q764" i="1"/>
  <c r="G791" i="1"/>
  <c r="U791" i="1" s="1"/>
  <c r="G817" i="1"/>
  <c r="G826" i="1"/>
  <c r="U826" i="1" s="1"/>
  <c r="G830" i="1"/>
  <c r="G846" i="1"/>
  <c r="U846" i="1" s="1"/>
  <c r="G912" i="1"/>
  <c r="U912" i="1" s="1"/>
  <c r="G930" i="1"/>
  <c r="U930" i="1" s="1"/>
  <c r="G939" i="1"/>
  <c r="Q942" i="1"/>
  <c r="S941" i="1"/>
  <c r="F941" i="1"/>
  <c r="R941" i="1"/>
  <c r="G976" i="1"/>
  <c r="U976" i="1" s="1"/>
  <c r="G985" i="1"/>
  <c r="U985" i="1" s="1"/>
  <c r="G991" i="1"/>
  <c r="U991" i="1" s="1"/>
  <c r="G998" i="1"/>
  <c r="U998" i="1" s="1"/>
  <c r="G1003" i="1"/>
  <c r="U1003" i="1" s="1"/>
  <c r="Q989" i="1"/>
  <c r="S1043" i="1"/>
  <c r="Q1048" i="1"/>
  <c r="J1043" i="1"/>
  <c r="N1043" i="1"/>
  <c r="G1099" i="1"/>
  <c r="U1099" i="1" s="1"/>
  <c r="G1105" i="1"/>
  <c r="U1105" i="1" s="1"/>
  <c r="Q1217" i="1"/>
  <c r="H1163" i="1"/>
  <c r="G1170" i="1"/>
  <c r="U1170" i="1" s="1"/>
  <c r="I1175" i="1"/>
  <c r="I1178" i="1"/>
  <c r="J1165" i="1"/>
  <c r="N1165" i="1"/>
  <c r="Q1181" i="1"/>
  <c r="G1215" i="1"/>
  <c r="U1215" i="1" s="1"/>
  <c r="L1217" i="1"/>
  <c r="P1217" i="1"/>
  <c r="P1302" i="1" s="1"/>
  <c r="P1531" i="1" s="1"/>
  <c r="T1217" i="1"/>
  <c r="F1217" i="1"/>
  <c r="G1243" i="1"/>
  <c r="U1243" i="1" s="1"/>
  <c r="G1245" i="1"/>
  <c r="U1245" i="1" s="1"/>
  <c r="G1264" i="1"/>
  <c r="U1264" i="1" s="1"/>
  <c r="Q1292" i="1"/>
  <c r="U1349" i="1"/>
  <c r="H1348" i="1"/>
  <c r="L1348" i="1"/>
  <c r="P1348" i="1"/>
  <c r="T1348" i="1"/>
  <c r="T1530" i="1" s="1"/>
  <c r="H1374" i="1"/>
  <c r="L1374" i="1"/>
  <c r="P1374" i="1"/>
  <c r="T1374" i="1"/>
  <c r="G1297" i="1"/>
  <c r="U1297" i="1" s="1"/>
  <c r="U1385" i="1"/>
  <c r="U1469" i="1"/>
  <c r="H1471" i="1"/>
  <c r="L1471" i="1"/>
  <c r="P1471" i="1"/>
  <c r="P1530" i="1" s="1"/>
  <c r="T1471" i="1"/>
  <c r="U1491" i="1"/>
  <c r="U1528" i="1"/>
  <c r="G1122" i="1"/>
  <c r="U1122" i="1" s="1"/>
  <c r="G1171" i="1"/>
  <c r="U1171" i="1" s="1"/>
  <c r="S1165" i="1"/>
  <c r="T1165" i="1"/>
  <c r="G1200" i="1"/>
  <c r="G1214" i="1"/>
  <c r="U1214" i="1" s="1"/>
  <c r="I1228" i="1"/>
  <c r="I1233" i="1"/>
  <c r="G1257" i="1"/>
  <c r="U1257" i="1" s="1"/>
  <c r="F1258" i="1"/>
  <c r="F1302" i="1" s="1"/>
  <c r="G1263" i="1"/>
  <c r="U1263" i="1" s="1"/>
  <c r="L1258" i="1"/>
  <c r="G1271" i="1"/>
  <c r="U1271" i="1" s="1"/>
  <c r="G1287" i="1"/>
  <c r="U1287" i="1" s="1"/>
  <c r="U1310" i="1"/>
  <c r="K1328" i="1"/>
  <c r="O1328" i="1"/>
  <c r="S1328" i="1"/>
  <c r="S1530" i="1" s="1"/>
  <c r="S1348" i="1"/>
  <c r="U1368" i="1"/>
  <c r="G1374" i="1"/>
  <c r="J1374" i="1"/>
  <c r="U1413" i="1"/>
  <c r="I1429" i="1"/>
  <c r="M1429" i="1"/>
  <c r="Q1429" i="1"/>
  <c r="Q1530" i="1" s="1"/>
  <c r="H1429" i="1"/>
  <c r="L1429" i="1"/>
  <c r="T1429" i="1"/>
  <c r="K1490" i="1"/>
  <c r="K1530" i="1" s="1"/>
  <c r="O1490" i="1"/>
  <c r="G1124" i="1"/>
  <c r="U1124" i="1" s="1"/>
  <c r="G1173" i="1"/>
  <c r="U1173" i="1" s="1"/>
  <c r="F1165" i="1"/>
  <c r="R1165" i="1"/>
  <c r="K1217" i="1"/>
  <c r="O1217" i="1"/>
  <c r="J1217" i="1"/>
  <c r="J1302" i="1" s="1"/>
  <c r="N1217" i="1"/>
  <c r="R1217" i="1"/>
  <c r="G1249" i="1"/>
  <c r="U1249" i="1" s="1"/>
  <c r="G1254" i="1"/>
  <c r="Q1259" i="1"/>
  <c r="G1276" i="1"/>
  <c r="U1276" i="1" s="1"/>
  <c r="G1283" i="1"/>
  <c r="U1283" i="1" s="1"/>
  <c r="G1294" i="1"/>
  <c r="U1294" i="1" s="1"/>
  <c r="K1429" i="1"/>
  <c r="O1429" i="1"/>
  <c r="S1429" i="1"/>
  <c r="U1486" i="1"/>
  <c r="I1490" i="1"/>
  <c r="M1490" i="1"/>
  <c r="Q1490" i="1"/>
  <c r="H1490" i="1"/>
  <c r="L1490" i="1"/>
  <c r="P1490" i="1"/>
  <c r="Q41" i="1"/>
  <c r="H37" i="1"/>
  <c r="I36" i="1"/>
  <c r="I33" i="1" s="1"/>
  <c r="U49" i="1"/>
  <c r="G48" i="1"/>
  <c r="U48" i="1" s="1"/>
  <c r="U54" i="1"/>
  <c r="H233" i="1"/>
  <c r="G233" i="1" s="1"/>
  <c r="U233" i="1" s="1"/>
  <c r="I230" i="1"/>
  <c r="G263" i="1"/>
  <c r="H262" i="1"/>
  <c r="H405" i="1"/>
  <c r="G406" i="1"/>
  <c r="H18" i="1"/>
  <c r="H17" i="1" s="1"/>
  <c r="H20" i="1" s="1"/>
  <c r="G19" i="1"/>
  <c r="I155" i="1"/>
  <c r="H183" i="1"/>
  <c r="G183" i="1" s="1"/>
  <c r="U183" i="1" s="1"/>
  <c r="I179" i="1"/>
  <c r="H200" i="1"/>
  <c r="G201" i="1"/>
  <c r="H269" i="1"/>
  <c r="G271" i="1"/>
  <c r="U271" i="1" s="1"/>
  <c r="O41" i="1"/>
  <c r="H82" i="1"/>
  <c r="I81" i="1"/>
  <c r="H94" i="1"/>
  <c r="I93" i="1"/>
  <c r="G111" i="1"/>
  <c r="U135" i="1"/>
  <c r="H155" i="1"/>
  <c r="G156" i="1"/>
  <c r="Q164" i="1"/>
  <c r="G182" i="1"/>
  <c r="U182" i="1" s="1"/>
  <c r="G186" i="1"/>
  <c r="U186" i="1" s="1"/>
  <c r="G190" i="1"/>
  <c r="U190" i="1" s="1"/>
  <c r="G194" i="1"/>
  <c r="M164" i="1"/>
  <c r="H195" i="1"/>
  <c r="G197" i="1"/>
  <c r="U197" i="1" s="1"/>
  <c r="G232" i="1"/>
  <c r="U232" i="1" s="1"/>
  <c r="H253" i="1"/>
  <c r="G254" i="1"/>
  <c r="S252" i="1"/>
  <c r="Q286" i="1"/>
  <c r="I301" i="1"/>
  <c r="G317" i="1"/>
  <c r="G316" i="1" s="1"/>
  <c r="H316" i="1"/>
  <c r="H313" i="1" s="1"/>
  <c r="H346" i="1"/>
  <c r="G347" i="1"/>
  <c r="H381" i="1"/>
  <c r="G382" i="1"/>
  <c r="G419" i="1"/>
  <c r="H418" i="1"/>
  <c r="U129" i="1"/>
  <c r="H136" i="1"/>
  <c r="I131" i="1"/>
  <c r="I127" i="1" s="1"/>
  <c r="H149" i="1"/>
  <c r="G150" i="1"/>
  <c r="G163" i="1"/>
  <c r="H162" i="1"/>
  <c r="H161" i="1" s="1"/>
  <c r="U270" i="1"/>
  <c r="H29" i="1"/>
  <c r="I28" i="1"/>
  <c r="I27" i="1" s="1"/>
  <c r="H34" i="1"/>
  <c r="G35" i="1"/>
  <c r="H85" i="1"/>
  <c r="G87" i="1"/>
  <c r="U89" i="1"/>
  <c r="H112" i="1"/>
  <c r="I109" i="1"/>
  <c r="I108" i="1" s="1"/>
  <c r="H128" i="1"/>
  <c r="G130" i="1"/>
  <c r="U130" i="1" s="1"/>
  <c r="G160" i="1"/>
  <c r="G159" i="1" s="1"/>
  <c r="H159" i="1"/>
  <c r="H245" i="1"/>
  <c r="I269" i="1"/>
  <c r="Q269" i="1"/>
  <c r="G320" i="1"/>
  <c r="H319" i="1"/>
  <c r="H318" i="1" s="1"/>
  <c r="H326" i="1"/>
  <c r="G326" i="1" s="1"/>
  <c r="U326" i="1" s="1"/>
  <c r="I323" i="1"/>
  <c r="I346" i="1"/>
  <c r="H365" i="1"/>
  <c r="I364" i="1"/>
  <c r="U421" i="1"/>
  <c r="G420" i="1"/>
  <c r="U420" i="1" s="1"/>
  <c r="K41" i="1"/>
  <c r="S41" i="1"/>
  <c r="H56" i="1"/>
  <c r="H53" i="1" s="1"/>
  <c r="G57" i="1"/>
  <c r="G38" i="1"/>
  <c r="U38" i="1" s="1"/>
  <c r="U50" i="1"/>
  <c r="U55" i="1"/>
  <c r="I85" i="1"/>
  <c r="M80" i="1"/>
  <c r="G97" i="1"/>
  <c r="U97" i="1" s="1"/>
  <c r="H103" i="1"/>
  <c r="G103" i="1" s="1"/>
  <c r="U103" i="1" s="1"/>
  <c r="I100" i="1"/>
  <c r="G115" i="1"/>
  <c r="U115" i="1" s="1"/>
  <c r="Q131" i="1"/>
  <c r="Q127" i="1" s="1"/>
  <c r="I149" i="1"/>
  <c r="I148" i="1" s="1"/>
  <c r="F148" i="1"/>
  <c r="U154" i="1"/>
  <c r="H168" i="1"/>
  <c r="G168" i="1" s="1"/>
  <c r="U168" i="1" s="1"/>
  <c r="I165" i="1"/>
  <c r="I164" i="1" s="1"/>
  <c r="G180" i="1"/>
  <c r="G196" i="1"/>
  <c r="U246" i="1"/>
  <c r="U250" i="1"/>
  <c r="G249" i="1"/>
  <c r="U249" i="1" s="1"/>
  <c r="U251" i="1"/>
  <c r="K252" i="1"/>
  <c r="O252" i="1"/>
  <c r="G274" i="1"/>
  <c r="U274" i="1" s="1"/>
  <c r="U287" i="1"/>
  <c r="H289" i="1"/>
  <c r="G289" i="1" s="1"/>
  <c r="U289" i="1" s="1"/>
  <c r="I286" i="1"/>
  <c r="H301" i="1"/>
  <c r="G302" i="1"/>
  <c r="G304" i="1"/>
  <c r="Q313" i="1"/>
  <c r="G315" i="1"/>
  <c r="G314" i="1" s="1"/>
  <c r="G324" i="1"/>
  <c r="G325" i="1"/>
  <c r="U325" i="1" s="1"/>
  <c r="G329" i="1"/>
  <c r="U329" i="1" s="1"/>
  <c r="G333" i="1"/>
  <c r="U333" i="1" s="1"/>
  <c r="G363" i="1"/>
  <c r="U363" i="1" s="1"/>
  <c r="H422" i="1"/>
  <c r="G423" i="1"/>
  <c r="H604" i="1"/>
  <c r="I603" i="1"/>
  <c r="Q835" i="1"/>
  <c r="G837" i="1"/>
  <c r="U837" i="1" s="1"/>
  <c r="H944" i="1"/>
  <c r="I942" i="1"/>
  <c r="I405" i="1"/>
  <c r="I418" i="1"/>
  <c r="H420" i="1"/>
  <c r="G470" i="1"/>
  <c r="H469" i="1"/>
  <c r="H501" i="1"/>
  <c r="G501" i="1" s="1"/>
  <c r="U501" i="1" s="1"/>
  <c r="I497" i="1"/>
  <c r="G508" i="1"/>
  <c r="U508" i="1" s="1"/>
  <c r="G512" i="1"/>
  <c r="U512" i="1" s="1"/>
  <c r="G516" i="1"/>
  <c r="U516" i="1" s="1"/>
  <c r="Q520" i="1"/>
  <c r="H536" i="1"/>
  <c r="I535" i="1"/>
  <c r="Q577" i="1"/>
  <c r="I615" i="1"/>
  <c r="H778" i="1"/>
  <c r="I777" i="1"/>
  <c r="U781" i="1"/>
  <c r="G864" i="1"/>
  <c r="U864" i="1" s="1"/>
  <c r="H560" i="1"/>
  <c r="G561" i="1"/>
  <c r="G654" i="1"/>
  <c r="U654" i="1" s="1"/>
  <c r="H632" i="1"/>
  <c r="H692" i="1"/>
  <c r="G693" i="1"/>
  <c r="G692" i="1" s="1"/>
  <c r="G454" i="1"/>
  <c r="U454" i="1" s="1"/>
  <c r="H478" i="1"/>
  <c r="I477" i="1"/>
  <c r="G485" i="1"/>
  <c r="G500" i="1"/>
  <c r="U500" i="1" s="1"/>
  <c r="G504" i="1"/>
  <c r="U504" i="1" s="1"/>
  <c r="H523" i="1"/>
  <c r="G523" i="1" s="1"/>
  <c r="U523" i="1" s="1"/>
  <c r="I520" i="1"/>
  <c r="G530" i="1"/>
  <c r="U530" i="1" s="1"/>
  <c r="G534" i="1"/>
  <c r="U534" i="1" s="1"/>
  <c r="G539" i="1"/>
  <c r="U539" i="1" s="1"/>
  <c r="G543" i="1"/>
  <c r="U543" i="1" s="1"/>
  <c r="G547" i="1"/>
  <c r="U547" i="1" s="1"/>
  <c r="H557" i="1"/>
  <c r="I554" i="1"/>
  <c r="G573" i="1"/>
  <c r="U573" i="1" s="1"/>
  <c r="H580" i="1"/>
  <c r="G580" i="1" s="1"/>
  <c r="U580" i="1" s="1"/>
  <c r="I577" i="1"/>
  <c r="G587" i="1"/>
  <c r="U587" i="1" s="1"/>
  <c r="H590" i="1"/>
  <c r="I589" i="1"/>
  <c r="H615" i="1"/>
  <c r="G616" i="1"/>
  <c r="G713" i="1"/>
  <c r="H712" i="1"/>
  <c r="G741" i="1"/>
  <c r="H801" i="1"/>
  <c r="G801" i="1" s="1"/>
  <c r="U801" i="1" s="1"/>
  <c r="I799" i="1"/>
  <c r="H1011" i="1"/>
  <c r="G1011" i="1" s="1"/>
  <c r="I989" i="1"/>
  <c r="U1108" i="1"/>
  <c r="G522" i="1"/>
  <c r="U522" i="1" s="1"/>
  <c r="I381" i="1"/>
  <c r="I422" i="1"/>
  <c r="G450" i="1"/>
  <c r="U450" i="1" s="1"/>
  <c r="G462" i="1"/>
  <c r="U462" i="1" s="1"/>
  <c r="G481" i="1"/>
  <c r="U481" i="1" s="1"/>
  <c r="G498" i="1"/>
  <c r="H497" i="1"/>
  <c r="U521" i="1"/>
  <c r="G526" i="1"/>
  <c r="U526" i="1" s="1"/>
  <c r="I560" i="1"/>
  <c r="G569" i="1"/>
  <c r="U569" i="1" s="1"/>
  <c r="U578" i="1"/>
  <c r="G583" i="1"/>
  <c r="U583" i="1" s="1"/>
  <c r="Q589" i="1"/>
  <c r="G601" i="1"/>
  <c r="U601" i="1" s="1"/>
  <c r="H697" i="1"/>
  <c r="G697" i="1" s="1"/>
  <c r="U697" i="1" s="1"/>
  <c r="I694" i="1"/>
  <c r="G854" i="1"/>
  <c r="U854" i="1" s="1"/>
  <c r="Q850" i="1"/>
  <c r="G649" i="1"/>
  <c r="U649" i="1" s="1"/>
  <c r="F687" i="1"/>
  <c r="G696" i="1"/>
  <c r="U696" i="1" s="1"/>
  <c r="G700" i="1"/>
  <c r="U700" i="1" s="1"/>
  <c r="G704" i="1"/>
  <c r="U704" i="1" s="1"/>
  <c r="H718" i="1"/>
  <c r="G718" i="1" s="1"/>
  <c r="U718" i="1" s="1"/>
  <c r="I715" i="1"/>
  <c r="Q740" i="1"/>
  <c r="L714" i="1"/>
  <c r="P714" i="1"/>
  <c r="G759" i="1"/>
  <c r="G758" i="1" s="1"/>
  <c r="H761" i="1"/>
  <c r="G762" i="1"/>
  <c r="G767" i="1"/>
  <c r="U767" i="1" s="1"/>
  <c r="U770" i="1"/>
  <c r="G772" i="1"/>
  <c r="U772" i="1" s="1"/>
  <c r="G776" i="1"/>
  <c r="U776" i="1" s="1"/>
  <c r="G782" i="1"/>
  <c r="U782" i="1" s="1"/>
  <c r="G786" i="1"/>
  <c r="U786" i="1" s="1"/>
  <c r="U836" i="1"/>
  <c r="H838" i="1"/>
  <c r="G838" i="1" s="1"/>
  <c r="U838" i="1" s="1"/>
  <c r="I835" i="1"/>
  <c r="H867" i="1"/>
  <c r="G867" i="1" s="1"/>
  <c r="U867" i="1" s="1"/>
  <c r="I850" i="1"/>
  <c r="H883" i="1"/>
  <c r="I882" i="1"/>
  <c r="H1041" i="1"/>
  <c r="G1041" i="1" s="1"/>
  <c r="U1041" i="1" s="1"/>
  <c r="I1039" i="1"/>
  <c r="G637" i="1"/>
  <c r="G653" i="1"/>
  <c r="U653" i="1" s="1"/>
  <c r="G677" i="1"/>
  <c r="U677" i="1" s="1"/>
  <c r="G691" i="1"/>
  <c r="G709" i="1"/>
  <c r="U709" i="1" s="1"/>
  <c r="G717" i="1"/>
  <c r="U717" i="1" s="1"/>
  <c r="G721" i="1"/>
  <c r="U721" i="1" s="1"/>
  <c r="G725" i="1"/>
  <c r="U725" i="1" s="1"/>
  <c r="S714" i="1"/>
  <c r="H744" i="1"/>
  <c r="G744" i="1" s="1"/>
  <c r="U744" i="1" s="1"/>
  <c r="I740" i="1"/>
  <c r="G765" i="1"/>
  <c r="H764" i="1"/>
  <c r="Q780" i="1"/>
  <c r="G800" i="1"/>
  <c r="G804" i="1"/>
  <c r="U804" i="1" s="1"/>
  <c r="G808" i="1"/>
  <c r="U808" i="1" s="1"/>
  <c r="G812" i="1"/>
  <c r="U812" i="1" s="1"/>
  <c r="G816" i="1"/>
  <c r="U816" i="1" s="1"/>
  <c r="H819" i="1"/>
  <c r="I818" i="1"/>
  <c r="G822" i="1"/>
  <c r="U822" i="1" s="1"/>
  <c r="Q818" i="1"/>
  <c r="U852" i="1"/>
  <c r="G1090" i="1"/>
  <c r="U1090" i="1" s="1"/>
  <c r="G641" i="1"/>
  <c r="U641" i="1" s="1"/>
  <c r="G673" i="1"/>
  <c r="U673" i="1" s="1"/>
  <c r="I687" i="1"/>
  <c r="Q694" i="1"/>
  <c r="Q687" i="1" s="1"/>
  <c r="Q758" i="1"/>
  <c r="H773" i="1"/>
  <c r="I768" i="1"/>
  <c r="H783" i="1"/>
  <c r="G783" i="1" s="1"/>
  <c r="U783" i="1" s="1"/>
  <c r="I780" i="1"/>
  <c r="G794" i="1"/>
  <c r="U794" i="1" s="1"/>
  <c r="G841" i="1"/>
  <c r="U841" i="1" s="1"/>
  <c r="G845" i="1"/>
  <c r="U845" i="1" s="1"/>
  <c r="G849" i="1"/>
  <c r="U849" i="1" s="1"/>
  <c r="H972" i="1"/>
  <c r="G972" i="1" s="1"/>
  <c r="U972" i="1" s="1"/>
  <c r="I969" i="1"/>
  <c r="G1014" i="1"/>
  <c r="H1013" i="1"/>
  <c r="H1036" i="1"/>
  <c r="I1034" i="1"/>
  <c r="H1191" i="1"/>
  <c r="I1190" i="1"/>
  <c r="H989" i="1"/>
  <c r="G990" i="1"/>
  <c r="G1020" i="1"/>
  <c r="H1019" i="1"/>
  <c r="U1045" i="1"/>
  <c r="Q1088" i="1"/>
  <c r="Q1107" i="1"/>
  <c r="Q1043" i="1" s="1"/>
  <c r="H1194" i="1"/>
  <c r="G1199" i="1"/>
  <c r="H1201" i="1"/>
  <c r="G1201" i="1" s="1"/>
  <c r="I1194" i="1"/>
  <c r="G885" i="1"/>
  <c r="Q884" i="1"/>
  <c r="Q881" i="1" s="1"/>
  <c r="I902" i="1"/>
  <c r="K941" i="1"/>
  <c r="O941" i="1"/>
  <c r="Q1013" i="1"/>
  <c r="Q1019" i="1"/>
  <c r="G1040" i="1"/>
  <c r="H1044" i="1"/>
  <c r="G1046" i="1"/>
  <c r="U1046" i="1" s="1"/>
  <c r="G1049" i="1"/>
  <c r="H1048" i="1"/>
  <c r="H1091" i="1"/>
  <c r="G1091" i="1" s="1"/>
  <c r="U1091" i="1" s="1"/>
  <c r="I1088" i="1"/>
  <c r="H1110" i="1"/>
  <c r="G1110" i="1" s="1"/>
  <c r="U1110" i="1" s="1"/>
  <c r="I1107" i="1"/>
  <c r="T1043" i="1"/>
  <c r="T1302" i="1" s="1"/>
  <c r="T1531" i="1" s="1"/>
  <c r="G1163" i="1"/>
  <c r="U1163" i="1" s="1"/>
  <c r="U1164" i="1"/>
  <c r="H1218" i="1"/>
  <c r="G1219" i="1"/>
  <c r="H889" i="1"/>
  <c r="G889" i="1" s="1"/>
  <c r="U889" i="1" s="1"/>
  <c r="I884" i="1"/>
  <c r="G893" i="1"/>
  <c r="U893" i="1" s="1"/>
  <c r="G903" i="1"/>
  <c r="G905" i="1"/>
  <c r="U905" i="1" s="1"/>
  <c r="H902" i="1"/>
  <c r="G907" i="1"/>
  <c r="U907" i="1" s="1"/>
  <c r="G923" i="1"/>
  <c r="U923" i="1" s="1"/>
  <c r="G931" i="1"/>
  <c r="U931" i="1" s="1"/>
  <c r="G940" i="1"/>
  <c r="G956" i="1"/>
  <c r="U956" i="1" s="1"/>
  <c r="H959" i="1"/>
  <c r="I958" i="1"/>
  <c r="Q958" i="1"/>
  <c r="Q969" i="1"/>
  <c r="G980" i="1"/>
  <c r="U980" i="1" s="1"/>
  <c r="G1006" i="1"/>
  <c r="U1006" i="1" s="1"/>
  <c r="H1018" i="1"/>
  <c r="I1017" i="1"/>
  <c r="G1026" i="1"/>
  <c r="U1026" i="1" s="1"/>
  <c r="U1089" i="1"/>
  <c r="G1094" i="1"/>
  <c r="U1094" i="1" s="1"/>
  <c r="G1113" i="1"/>
  <c r="U1113" i="1" s="1"/>
  <c r="L1043" i="1"/>
  <c r="P1043" i="1"/>
  <c r="G1129" i="1"/>
  <c r="U1129" i="1" s="1"/>
  <c r="G1136" i="1"/>
  <c r="G1140" i="1"/>
  <c r="G1144" i="1"/>
  <c r="G1148" i="1"/>
  <c r="G1152" i="1"/>
  <c r="G1156" i="1"/>
  <c r="G1159" i="1"/>
  <c r="Q1166" i="1"/>
  <c r="G1179" i="1"/>
  <c r="H1178" i="1"/>
  <c r="H1184" i="1"/>
  <c r="G1184" i="1" s="1"/>
  <c r="U1184" i="1" s="1"/>
  <c r="I1181" i="1"/>
  <c r="H1188" i="1"/>
  <c r="G1189" i="1"/>
  <c r="Q1204" i="1"/>
  <c r="O1530" i="1"/>
  <c r="U1513" i="1"/>
  <c r="G1490" i="1"/>
  <c r="U1490" i="1" s="1"/>
  <c r="I1013" i="1"/>
  <c r="I1019" i="1"/>
  <c r="G1127" i="1"/>
  <c r="U1127" i="1" s="1"/>
  <c r="Q1132" i="1"/>
  <c r="G1135" i="1"/>
  <c r="G1132" i="1" s="1"/>
  <c r="G1139" i="1"/>
  <c r="G1143" i="1"/>
  <c r="G1147" i="1"/>
  <c r="G1151" i="1"/>
  <c r="G1155" i="1"/>
  <c r="G1158" i="1"/>
  <c r="G1162" i="1"/>
  <c r="M1165" i="1"/>
  <c r="G1211" i="1"/>
  <c r="U1211" i="1" s="1"/>
  <c r="H1301" i="1"/>
  <c r="G1301" i="1" s="1"/>
  <c r="U1301" i="1" s="1"/>
  <c r="I1292" i="1"/>
  <c r="U1447" i="1"/>
  <c r="G1429" i="1"/>
  <c r="U1429" i="1" s="1"/>
  <c r="H1167" i="1"/>
  <c r="I1166" i="1"/>
  <c r="G1174" i="1"/>
  <c r="H1175" i="1"/>
  <c r="G1176" i="1"/>
  <c r="K1165" i="1"/>
  <c r="O1165" i="1"/>
  <c r="O1302" i="1" s="1"/>
  <c r="G1181" i="1"/>
  <c r="U1181" i="1" s="1"/>
  <c r="U1182" i="1"/>
  <c r="H1203" i="1"/>
  <c r="I1202" i="1"/>
  <c r="G1207" i="1"/>
  <c r="H1204" i="1"/>
  <c r="U1229" i="1"/>
  <c r="H1292" i="1"/>
  <c r="G1222" i="1"/>
  <c r="H1221" i="1"/>
  <c r="H1241" i="1"/>
  <c r="I1239" i="1"/>
  <c r="G1270" i="1"/>
  <c r="U1270" i="1" s="1"/>
  <c r="G1296" i="1"/>
  <c r="U1296" i="1" s="1"/>
  <c r="J1530" i="1"/>
  <c r="N1530" i="1"/>
  <c r="R1530" i="1"/>
  <c r="G1328" i="1"/>
  <c r="U1328" i="1" s="1"/>
  <c r="U1331" i="1"/>
  <c r="U1377" i="1"/>
  <c r="F1374" i="1"/>
  <c r="I1204" i="1"/>
  <c r="G1244" i="1"/>
  <c r="U1244" i="1" s="1"/>
  <c r="G1262" i="1"/>
  <c r="U1262" i="1" s="1"/>
  <c r="H1259" i="1"/>
  <c r="H1268" i="1"/>
  <c r="M1258" i="1"/>
  <c r="G1309" i="1"/>
  <c r="U1372" i="1"/>
  <c r="G1371" i="1"/>
  <c r="U1371" i="1" s="1"/>
  <c r="F1412" i="1"/>
  <c r="U1412" i="1" s="1"/>
  <c r="S1217" i="1"/>
  <c r="H1226" i="1"/>
  <c r="I1225" i="1"/>
  <c r="I1217" i="1" s="1"/>
  <c r="H1232" i="1"/>
  <c r="I1231" i="1"/>
  <c r="G1234" i="1"/>
  <c r="G1233" i="1" s="1"/>
  <c r="U1233" i="1" s="1"/>
  <c r="H1233" i="1"/>
  <c r="U1260" i="1"/>
  <c r="Q1268" i="1"/>
  <c r="H1530" i="1"/>
  <c r="L1530" i="1"/>
  <c r="S1490" i="1"/>
  <c r="Q1258" i="1"/>
  <c r="G1291" i="1"/>
  <c r="G1293" i="1"/>
  <c r="U1430" i="1"/>
  <c r="N1302" i="1"/>
  <c r="I1268" i="1"/>
  <c r="G1272" i="1"/>
  <c r="U1272" i="1" s="1"/>
  <c r="G1288" i="1"/>
  <c r="U1288" i="1" s="1"/>
  <c r="G1298" i="1"/>
  <c r="U1298" i="1" s="1"/>
  <c r="I1530" i="1"/>
  <c r="M1530" i="1"/>
  <c r="U1422" i="1"/>
  <c r="I1259" i="1"/>
  <c r="I1258" i="1" s="1"/>
  <c r="U1421" i="1"/>
  <c r="H969" i="1" l="1"/>
  <c r="H884" i="1"/>
  <c r="H835" i="1"/>
  <c r="G715" i="1"/>
  <c r="U715" i="1" s="1"/>
  <c r="G245" i="1"/>
  <c r="U245" i="1" s="1"/>
  <c r="Q252" i="1"/>
  <c r="S1302" i="1"/>
  <c r="Q941" i="1"/>
  <c r="H1039" i="1"/>
  <c r="G832" i="1"/>
  <c r="Q322" i="1"/>
  <c r="G313" i="1"/>
  <c r="I252" i="1"/>
  <c r="J1531" i="1"/>
  <c r="M1302" i="1"/>
  <c r="L1302" i="1"/>
  <c r="L1531" i="1" s="1"/>
  <c r="I1043" i="1"/>
  <c r="H799" i="1"/>
  <c r="Q714" i="1"/>
  <c r="H520" i="1"/>
  <c r="G780" i="1"/>
  <c r="U780" i="1" s="1"/>
  <c r="S1531" i="1"/>
  <c r="G959" i="1"/>
  <c r="H958" i="1"/>
  <c r="F1530" i="1"/>
  <c r="F1531" i="1" s="1"/>
  <c r="O1531" i="1"/>
  <c r="U1179" i="1"/>
  <c r="G1178" i="1"/>
  <c r="U1178" i="1" s="1"/>
  <c r="G1088" i="1"/>
  <c r="U1088" i="1" s="1"/>
  <c r="G1018" i="1"/>
  <c r="H1017" i="1"/>
  <c r="G884" i="1"/>
  <c r="U884" i="1" s="1"/>
  <c r="G1044" i="1"/>
  <c r="H1034" i="1"/>
  <c r="G1036" i="1"/>
  <c r="G831" i="1"/>
  <c r="U831" i="1" s="1"/>
  <c r="U832" i="1"/>
  <c r="H715" i="1"/>
  <c r="H1088" i="1"/>
  <c r="G799" i="1"/>
  <c r="U799" i="1" s="1"/>
  <c r="U800" i="1"/>
  <c r="U765" i="1"/>
  <c r="G764" i="1"/>
  <c r="U764" i="1" s="1"/>
  <c r="I881" i="1"/>
  <c r="G761" i="1"/>
  <c r="U761" i="1" s="1"/>
  <c r="U762" i="1"/>
  <c r="G1107" i="1"/>
  <c r="U1107" i="1" s="1"/>
  <c r="U713" i="1"/>
  <c r="G712" i="1"/>
  <c r="U712" i="1" s="1"/>
  <c r="G590" i="1"/>
  <c r="H589" i="1"/>
  <c r="H850" i="1"/>
  <c r="H942" i="1"/>
  <c r="G944" i="1"/>
  <c r="G604" i="1"/>
  <c r="H603" i="1"/>
  <c r="G323" i="1"/>
  <c r="U324" i="1"/>
  <c r="G301" i="1"/>
  <c r="U301" i="1" s="1"/>
  <c r="G56" i="1"/>
  <c r="U57" i="1"/>
  <c r="U320" i="1"/>
  <c r="G319" i="1"/>
  <c r="G112" i="1"/>
  <c r="U112" i="1" s="1"/>
  <c r="H109" i="1"/>
  <c r="H108" i="1" s="1"/>
  <c r="G34" i="1"/>
  <c r="U35" i="1"/>
  <c r="U163" i="1"/>
  <c r="G162" i="1"/>
  <c r="G136" i="1"/>
  <c r="H131" i="1"/>
  <c r="G381" i="1"/>
  <c r="U381" i="1" s="1"/>
  <c r="U382" i="1"/>
  <c r="H230" i="1"/>
  <c r="H100" i="1"/>
  <c r="G82" i="1"/>
  <c r="H81" i="1"/>
  <c r="G200" i="1"/>
  <c r="U200" i="1" s="1"/>
  <c r="U201" i="1"/>
  <c r="G405" i="1"/>
  <c r="U405" i="1" s="1"/>
  <c r="U406" i="1"/>
  <c r="G128" i="1"/>
  <c r="G989" i="1"/>
  <c r="U989" i="1" s="1"/>
  <c r="U990" i="1"/>
  <c r="G1232" i="1"/>
  <c r="H1231" i="1"/>
  <c r="G1292" i="1"/>
  <c r="U1292" i="1" s="1"/>
  <c r="U1293" i="1"/>
  <c r="R1531" i="1"/>
  <c r="G1241" i="1"/>
  <c r="H1239" i="1"/>
  <c r="G1203" i="1"/>
  <c r="H1202" i="1"/>
  <c r="I1165" i="1"/>
  <c r="K1531" i="1"/>
  <c r="Q1165" i="1"/>
  <c r="Q1302" i="1" s="1"/>
  <c r="Q1531" i="1" s="1"/>
  <c r="H1107" i="1"/>
  <c r="H1043" i="1" s="1"/>
  <c r="G850" i="1"/>
  <c r="U850" i="1" s="1"/>
  <c r="H694" i="1"/>
  <c r="H687" i="1" s="1"/>
  <c r="U637" i="1"/>
  <c r="G632" i="1"/>
  <c r="U632" i="1" s="1"/>
  <c r="G883" i="1"/>
  <c r="H882" i="1"/>
  <c r="H881" i="1" s="1"/>
  <c r="G520" i="1"/>
  <c r="U520" i="1" s="1"/>
  <c r="H740" i="1"/>
  <c r="G615" i="1"/>
  <c r="U615" i="1" s="1"/>
  <c r="U616" i="1"/>
  <c r="G778" i="1"/>
  <c r="H777" i="1"/>
  <c r="H577" i="1"/>
  <c r="G577" i="1"/>
  <c r="U577" i="1" s="1"/>
  <c r="G195" i="1"/>
  <c r="U195" i="1" s="1"/>
  <c r="U196" i="1"/>
  <c r="I322" i="1"/>
  <c r="H286" i="1"/>
  <c r="G230" i="1"/>
  <c r="U230" i="1" s="1"/>
  <c r="G149" i="1"/>
  <c r="U150" i="1"/>
  <c r="G253" i="1"/>
  <c r="U254" i="1"/>
  <c r="H165" i="1"/>
  <c r="G100" i="1"/>
  <c r="U100" i="1" s="1"/>
  <c r="U263" i="1"/>
  <c r="G262" i="1"/>
  <c r="U262" i="1" s="1"/>
  <c r="U1309" i="1"/>
  <c r="G1530" i="1"/>
  <c r="U1222" i="1"/>
  <c r="G1221" i="1"/>
  <c r="U1221" i="1" s="1"/>
  <c r="G1188" i="1"/>
  <c r="U1188" i="1" s="1"/>
  <c r="U1189" i="1"/>
  <c r="G1218" i="1"/>
  <c r="U1219" i="1"/>
  <c r="U1049" i="1"/>
  <c r="G1048" i="1"/>
  <c r="U1048" i="1" s="1"/>
  <c r="M1531" i="1"/>
  <c r="G1290" i="1"/>
  <c r="U1290" i="1" s="1"/>
  <c r="U1291" i="1"/>
  <c r="G1259" i="1"/>
  <c r="G1226" i="1"/>
  <c r="H1225" i="1"/>
  <c r="H1217" i="1" s="1"/>
  <c r="H1258" i="1"/>
  <c r="U1374" i="1"/>
  <c r="N1531" i="1"/>
  <c r="G1175" i="1"/>
  <c r="U1175" i="1" s="1"/>
  <c r="U1176" i="1"/>
  <c r="G1167" i="1"/>
  <c r="H1166" i="1"/>
  <c r="H1165" i="1" s="1"/>
  <c r="H1181" i="1"/>
  <c r="G1039" i="1"/>
  <c r="U1039" i="1" s="1"/>
  <c r="U1040" i="1"/>
  <c r="G969" i="1"/>
  <c r="U969" i="1" s="1"/>
  <c r="G1268" i="1"/>
  <c r="U1268" i="1" s="1"/>
  <c r="G1194" i="1"/>
  <c r="U1194" i="1" s="1"/>
  <c r="U1199" i="1"/>
  <c r="U1020" i="1"/>
  <c r="G1019" i="1"/>
  <c r="U1019" i="1" s="1"/>
  <c r="G1191" i="1"/>
  <c r="H1190" i="1"/>
  <c r="U1014" i="1"/>
  <c r="G1013" i="1"/>
  <c r="U1013" i="1" s="1"/>
  <c r="G773" i="1"/>
  <c r="U773" i="1" s="1"/>
  <c r="H768" i="1"/>
  <c r="G690" i="1"/>
  <c r="U691" i="1"/>
  <c r="H780" i="1"/>
  <c r="I714" i="1"/>
  <c r="U741" i="1"/>
  <c r="G740" i="1"/>
  <c r="U740" i="1" s="1"/>
  <c r="G557" i="1"/>
  <c r="H554" i="1"/>
  <c r="G478" i="1"/>
  <c r="H477" i="1"/>
  <c r="G560" i="1"/>
  <c r="U560" i="1" s="1"/>
  <c r="U561" i="1"/>
  <c r="G694" i="1"/>
  <c r="U694" i="1" s="1"/>
  <c r="U423" i="1"/>
  <c r="G422" i="1"/>
  <c r="U422" i="1" s="1"/>
  <c r="H179" i="1"/>
  <c r="G165" i="1"/>
  <c r="H127" i="1"/>
  <c r="U87" i="1"/>
  <c r="G85" i="1"/>
  <c r="U85" i="1" s="1"/>
  <c r="I41" i="1"/>
  <c r="G269" i="1"/>
  <c r="U269" i="1" s="1"/>
  <c r="H148" i="1"/>
  <c r="G346" i="1"/>
  <c r="U346" i="1" s="1"/>
  <c r="U347" i="1"/>
  <c r="H252" i="1"/>
  <c r="G155" i="1"/>
  <c r="U155" i="1" s="1"/>
  <c r="U156" i="1"/>
  <c r="G94" i="1"/>
  <c r="H93" i="1"/>
  <c r="G18" i="1"/>
  <c r="U19" i="1"/>
  <c r="H323" i="1"/>
  <c r="G37" i="1"/>
  <c r="H36" i="1"/>
  <c r="H33" i="1" s="1"/>
  <c r="U1207" i="1"/>
  <c r="G1204" i="1"/>
  <c r="U1204" i="1" s="1"/>
  <c r="G902" i="1"/>
  <c r="U902" i="1" s="1"/>
  <c r="U903" i="1"/>
  <c r="G819" i="1"/>
  <c r="H818" i="1"/>
  <c r="G835" i="1"/>
  <c r="U835" i="1" s="1"/>
  <c r="U498" i="1"/>
  <c r="G497" i="1"/>
  <c r="U497" i="1" s="1"/>
  <c r="G536" i="1"/>
  <c r="H535" i="1"/>
  <c r="U470" i="1"/>
  <c r="G469" i="1"/>
  <c r="U469" i="1" s="1"/>
  <c r="I941" i="1"/>
  <c r="U180" i="1"/>
  <c r="G179" i="1"/>
  <c r="U179" i="1" s="1"/>
  <c r="G365" i="1"/>
  <c r="H364" i="1"/>
  <c r="G29" i="1"/>
  <c r="H28" i="1"/>
  <c r="H27" i="1" s="1"/>
  <c r="G418" i="1"/>
  <c r="U418" i="1" s="1"/>
  <c r="U419" i="1"/>
  <c r="U111" i="1"/>
  <c r="I80" i="1"/>
  <c r="G286" i="1"/>
  <c r="U286" i="1" s="1"/>
  <c r="G109" i="1" l="1"/>
  <c r="G108" i="1" s="1"/>
  <c r="U108" i="1" s="1"/>
  <c r="I1302" i="1"/>
  <c r="I1531" i="1" s="1"/>
  <c r="H941" i="1"/>
  <c r="U109" i="1"/>
  <c r="G28" i="1"/>
  <c r="U29" i="1"/>
  <c r="G17" i="1"/>
  <c r="U18" i="1"/>
  <c r="U557" i="1"/>
  <c r="G554" i="1"/>
  <c r="U554" i="1" s="1"/>
  <c r="G1190" i="1"/>
  <c r="U1190" i="1" s="1"/>
  <c r="U1191" i="1"/>
  <c r="H164" i="1"/>
  <c r="G148" i="1"/>
  <c r="U148" i="1" s="1"/>
  <c r="U149" i="1"/>
  <c r="G1202" i="1"/>
  <c r="U1202" i="1" s="1"/>
  <c r="U1203" i="1"/>
  <c r="G1231" i="1"/>
  <c r="U1231" i="1" s="1"/>
  <c r="U1232" i="1"/>
  <c r="U128" i="1"/>
  <c r="G127" i="1"/>
  <c r="U127" i="1" s="1"/>
  <c r="U136" i="1"/>
  <c r="G131" i="1"/>
  <c r="U131" i="1" s="1"/>
  <c r="G33" i="1"/>
  <c r="U33" i="1" s="1"/>
  <c r="U34" i="1"/>
  <c r="U944" i="1"/>
  <c r="G942" i="1"/>
  <c r="G589" i="1"/>
  <c r="U589" i="1" s="1"/>
  <c r="U590" i="1"/>
  <c r="H714" i="1"/>
  <c r="G958" i="1"/>
  <c r="U958" i="1" s="1"/>
  <c r="U959" i="1"/>
  <c r="G535" i="1"/>
  <c r="U535" i="1" s="1"/>
  <c r="U536" i="1"/>
  <c r="G36" i="1"/>
  <c r="U36" i="1" s="1"/>
  <c r="U37" i="1"/>
  <c r="G882" i="1"/>
  <c r="U883" i="1"/>
  <c r="H80" i="1"/>
  <c r="U162" i="1"/>
  <c r="G161" i="1"/>
  <c r="U161" i="1" s="1"/>
  <c r="U323" i="1"/>
  <c r="U1044" i="1"/>
  <c r="G1043" i="1"/>
  <c r="U1043" i="1" s="1"/>
  <c r="G1017" i="1"/>
  <c r="U1017" i="1" s="1"/>
  <c r="U1018" i="1"/>
  <c r="G364" i="1"/>
  <c r="U364" i="1" s="1"/>
  <c r="U365" i="1"/>
  <c r="G818" i="1"/>
  <c r="U818" i="1" s="1"/>
  <c r="U819" i="1"/>
  <c r="H322" i="1"/>
  <c r="G93" i="1"/>
  <c r="U93" i="1" s="1"/>
  <c r="U94" i="1"/>
  <c r="U165" i="1"/>
  <c r="G164" i="1"/>
  <c r="U164" i="1" s="1"/>
  <c r="G477" i="1"/>
  <c r="U477" i="1" s="1"/>
  <c r="U478" i="1"/>
  <c r="U690" i="1"/>
  <c r="G687" i="1"/>
  <c r="U687" i="1" s="1"/>
  <c r="G1225" i="1"/>
  <c r="U1225" i="1" s="1"/>
  <c r="U1226" i="1"/>
  <c r="U1218" i="1"/>
  <c r="G252" i="1"/>
  <c r="U252" i="1" s="1"/>
  <c r="U253" i="1"/>
  <c r="G777" i="1"/>
  <c r="U777" i="1" s="1"/>
  <c r="U778" i="1"/>
  <c r="U1241" i="1"/>
  <c r="G1239" i="1"/>
  <c r="U1239" i="1" s="1"/>
  <c r="G81" i="1"/>
  <c r="U82" i="1"/>
  <c r="U56" i="1"/>
  <c r="G53" i="1"/>
  <c r="U53" i="1" s="1"/>
  <c r="H41" i="1"/>
  <c r="G1166" i="1"/>
  <c r="U1167" i="1"/>
  <c r="U1259" i="1"/>
  <c r="G1258" i="1"/>
  <c r="U1530" i="1"/>
  <c r="G768" i="1"/>
  <c r="U768" i="1" s="1"/>
  <c r="U319" i="1"/>
  <c r="G318" i="1"/>
  <c r="U318" i="1" s="1"/>
  <c r="G603" i="1"/>
  <c r="U603" i="1" s="1"/>
  <c r="U604" i="1"/>
  <c r="U1036" i="1"/>
  <c r="G1034" i="1"/>
  <c r="U1034" i="1" s="1"/>
  <c r="G1217" i="1" l="1"/>
  <c r="U1217" i="1" s="1"/>
  <c r="H1302" i="1"/>
  <c r="H1531" i="1" s="1"/>
  <c r="G1165" i="1"/>
  <c r="U1165" i="1" s="1"/>
  <c r="U1166" i="1"/>
  <c r="G714" i="1"/>
  <c r="U714" i="1" s="1"/>
  <c r="U1258" i="1"/>
  <c r="G322" i="1"/>
  <c r="U322" i="1" s="1"/>
  <c r="G27" i="1"/>
  <c r="U28" i="1"/>
  <c r="G80" i="1"/>
  <c r="U80" i="1" s="1"/>
  <c r="U81" i="1"/>
  <c r="G941" i="1"/>
  <c r="U941" i="1" s="1"/>
  <c r="U942" i="1"/>
  <c r="U882" i="1"/>
  <c r="G881" i="1"/>
  <c r="U881" i="1" s="1"/>
  <c r="G20" i="1"/>
  <c r="U20" i="1" s="1"/>
  <c r="U17" i="1"/>
  <c r="G41" i="1" l="1"/>
  <c r="U41" i="1" s="1"/>
  <c r="U27" i="1"/>
  <c r="G1302" i="1"/>
  <c r="U1302" i="1" l="1"/>
  <c r="G1531" i="1"/>
  <c r="U1531" i="1" s="1"/>
</calcChain>
</file>

<file path=xl/sharedStrings.xml><?xml version="1.0" encoding="utf-8"?>
<sst xmlns="http://schemas.openxmlformats.org/spreadsheetml/2006/main" count="2872" uniqueCount="517">
  <si>
    <t>Załącznik Nr 2</t>
  </si>
  <si>
    <t>do Uchwały Nr</t>
  </si>
  <si>
    <t>Rady Miejskiej Łomży</t>
  </si>
  <si>
    <t>z dnia</t>
  </si>
  <si>
    <t>Projekt planu wydatków budżetu Miasta Łomża na 2021 rok</t>
  </si>
  <si>
    <r>
      <t xml:space="preserve">Rodzaj zadania: </t>
    </r>
    <r>
      <rPr>
        <b/>
        <sz val="8"/>
        <color rgb="FF000000"/>
        <rFont val="Liberation Sans1"/>
        <charset val="238"/>
      </rPr>
      <t>Poroz. z AR</t>
    </r>
  </si>
  <si>
    <t>Dział</t>
  </si>
  <si>
    <t>Rozdział</t>
  </si>
  <si>
    <t>§/ grupa</t>
  </si>
  <si>
    <t>Nazwa</t>
  </si>
  <si>
    <t>Przewidywane wykonanie na 2020r.</t>
  </si>
  <si>
    <t>Plan</t>
  </si>
  <si>
    <t>Z tego:</t>
  </si>
  <si>
    <t>% wyk.</t>
  </si>
  <si>
    <t>Wydatki bieżące</t>
  </si>
  <si>
    <t>z tego:</t>
  </si>
  <si>
    <t>Wydatki majątkowe</t>
  </si>
  <si>
    <t>wydatki jednostekbudżetowych,</t>
  </si>
  <si>
    <t>dotacje na zadania bieżące</t>
  </si>
  <si>
    <t>świadczenia na rzecz osób fizycznych;</t>
  </si>
  <si>
    <t>wydatki na programy finansowane z udziałem środków, o których mowa w art. 5 ust. 1 pkt 2 i 3</t>
  </si>
  <si>
    <t>wypłaty z tytułu poręczeń i gwarancji</t>
  </si>
  <si>
    <t>obsługa długu</t>
  </si>
  <si>
    <t>inwestycje i zakupy inwestycyjne</t>
  </si>
  <si>
    <t>w tym:</t>
  </si>
  <si>
    <t>zakup i objęcie akcji i udziałów</t>
  </si>
  <si>
    <t>wynagrodzenia i składki od nich naliczane</t>
  </si>
  <si>
    <t>wydatki związane z realizacją ich statutowych zadań;</t>
  </si>
  <si>
    <t>na programy finansowane z udziałem środków, o których mowa w art. 5 ust. 1 pkt 2 i 3,</t>
  </si>
  <si>
    <t>1</t>
  </si>
  <si>
    <t>2</t>
  </si>
  <si>
    <t>3</t>
  </si>
  <si>
    <t>4</t>
  </si>
  <si>
    <t>710</t>
  </si>
  <si>
    <t>Działalność usługowa</t>
  </si>
  <si>
    <t>71035</t>
  </si>
  <si>
    <t>Cmentarze</t>
  </si>
  <si>
    <t>4300</t>
  </si>
  <si>
    <t>Zakup usług pozostałych</t>
  </si>
  <si>
    <t>Poroz. z AR razem:</t>
  </si>
  <si>
    <r>
      <t xml:space="preserve">Rodzaj zadania: </t>
    </r>
    <r>
      <rPr>
        <b/>
        <sz val="8"/>
        <color rgb="FF000000"/>
        <rFont val="Times New Roman"/>
        <family val="1"/>
        <charset val="238"/>
      </rPr>
      <t>Poroz. z JST</t>
    </r>
  </si>
  <si>
    <t>71095</t>
  </si>
  <si>
    <t>Pozostała działalność</t>
  </si>
  <si>
    <t>2320</t>
  </si>
  <si>
    <t>Dotacje celowe przekazane dla powiatu na zadania bieżące realizowane na podstawie porozumień (umów) między jednostkami samorządu terytorialnego</t>
  </si>
  <si>
    <t>750</t>
  </si>
  <si>
    <t>Administracja publiczna</t>
  </si>
  <si>
    <t>75020</t>
  </si>
  <si>
    <t>Starostwa powiatowe</t>
  </si>
  <si>
    <t>853</t>
  </si>
  <si>
    <t>Pozostałe zadania w zakresie polityki społecznej</t>
  </si>
  <si>
    <t>85311</t>
  </si>
  <si>
    <t>Rehabilitacja zawodowa i społeczna osób niepełnosprawnych</t>
  </si>
  <si>
    <t>85333</t>
  </si>
  <si>
    <t>Powiatowe urzędy pracy</t>
  </si>
  <si>
    <t>Kultura i ochrona dziedzictwa narodowego</t>
  </si>
  <si>
    <t>Poroz. z JST razem:</t>
  </si>
  <si>
    <r>
      <t xml:space="preserve">Rodzaj zadania: </t>
    </r>
    <r>
      <rPr>
        <b/>
        <sz val="8"/>
        <color rgb="FF000000"/>
        <rFont val="Times New Roman"/>
        <family val="1"/>
        <charset val="238"/>
      </rPr>
      <t>Własne</t>
    </r>
  </si>
  <si>
    <t>wydatki jednostek budżetowych,</t>
  </si>
  <si>
    <t>010</t>
  </si>
  <si>
    <t>Rolnictwo i łowiectwo</t>
  </si>
  <si>
    <t>01030</t>
  </si>
  <si>
    <t>Izby rolnicze</t>
  </si>
  <si>
    <t>2850</t>
  </si>
  <si>
    <t>Wpłaty gmin na rzecz izb rolniczych w wysokości 2% uzyskanych wpływów z podatku rolnego</t>
  </si>
  <si>
    <t>Zakup materiałów i wyposażenia</t>
  </si>
  <si>
    <t>020</t>
  </si>
  <si>
    <t>Leśnictwo</t>
  </si>
  <si>
    <t>02001</t>
  </si>
  <si>
    <t>Gospodarka leśna</t>
  </si>
  <si>
    <t>3030</t>
  </si>
  <si>
    <t>Różne wydatki na rzecz osób fizycznych</t>
  </si>
  <si>
    <t>02002</t>
  </si>
  <si>
    <t>Nadzór nad gospodarką leśną</t>
  </si>
  <si>
    <t>Przetwórstwo przemysłowe</t>
  </si>
  <si>
    <t>Rozwój kadr nowoczesnej gospodarki i przedsiębiorczości</t>
  </si>
  <si>
    <t>Zwrot niewykorzystanych dotacji oraz płatności</t>
  </si>
  <si>
    <t>Wynagrodzenia osobowe pracowników</t>
  </si>
  <si>
    <t>Dodatkowe wynagrodzenie roczne</t>
  </si>
  <si>
    <t>Składki na ubezpieczenia społeczne</t>
  </si>
  <si>
    <t>Składki na Fundusz Pracy oraz Fundusz Solidarnościowy</t>
  </si>
  <si>
    <t>Wynagrodzenia bezosobowe</t>
  </si>
  <si>
    <t>Podróże służbowe krajowe</t>
  </si>
  <si>
    <t>Odpisy na zakładowy fundusz świadczeń socjalnych</t>
  </si>
  <si>
    <t>600</t>
  </si>
  <si>
    <t>Transport i łączność</t>
  </si>
  <si>
    <t>60003</t>
  </si>
  <si>
    <t>Krajowe pasażerskie przewozy autobusowe</t>
  </si>
  <si>
    <t>4260</t>
  </si>
  <si>
    <t>Zakup energii</t>
  </si>
  <si>
    <t>Opłaty za administrowanie i czynsze za budynki, lokale i pomieszczenia garażowe</t>
  </si>
  <si>
    <t>60004</t>
  </si>
  <si>
    <t>Lokalny transport zbiorowy</t>
  </si>
  <si>
    <t>Dotacja przedmiotowa z budżetu dla samorządowego zakładu budżetowego</t>
  </si>
  <si>
    <t>Wniesienie wkładów do spółek prawa handlowego oraz na uzupełnienie funduszy statutowych banków państwowych i innych instytucji finansowych</t>
  </si>
  <si>
    <t>60011</t>
  </si>
  <si>
    <t>Drogi publiczne krajowe</t>
  </si>
  <si>
    <t>4270</t>
  </si>
  <si>
    <t>Zakup usług remontowych</t>
  </si>
  <si>
    <t>Drogi publiczne wojewódzkie</t>
  </si>
  <si>
    <t>Wydatki inwestycyjne jednostek budżetowych</t>
  </si>
  <si>
    <t>60015</t>
  </si>
  <si>
    <t>Drogi publiczne w miastach na prawach powiatu (w rozdziale nie ujmuje się wydatków na drogi gminne)</t>
  </si>
  <si>
    <t>4170</t>
  </si>
  <si>
    <t>4390</t>
  </si>
  <si>
    <t>Zakup usług obejmujących wykonanie ekspertyz, analiz i opinii</t>
  </si>
  <si>
    <t>6050</t>
  </si>
  <si>
    <t>60016</t>
  </si>
  <si>
    <t>Drogi publiczne gminne</t>
  </si>
  <si>
    <t>4430</t>
  </si>
  <si>
    <t>Różne opłaty i składki</t>
  </si>
  <si>
    <t>Koszty postępowania sądowego i prokuratorskiego</t>
  </si>
  <si>
    <t>630</t>
  </si>
  <si>
    <t>Turystyka</t>
  </si>
  <si>
    <t>63003</t>
  </si>
  <si>
    <t>Zadania w zakresie upowszechniania turystyki</t>
  </si>
  <si>
    <t>2820</t>
  </si>
  <si>
    <t>Dotacja celowa z budżetu na finansowanie lub dofinansowanie zadań zleconych do realizacji stowarzyszeniom</t>
  </si>
  <si>
    <t>3040</t>
  </si>
  <si>
    <t>Nagrody o charakterze szczególnym niezaliczone do wynagrodzeń</t>
  </si>
  <si>
    <t>4010</t>
  </si>
  <si>
    <t>4040</t>
  </si>
  <si>
    <t>4110</t>
  </si>
  <si>
    <t>4120</t>
  </si>
  <si>
    <t>Nagrody konkursowe</t>
  </si>
  <si>
    <t>4210</t>
  </si>
  <si>
    <t>4220</t>
  </si>
  <si>
    <t>Zakup środków żywności</t>
  </si>
  <si>
    <t>4360</t>
  </si>
  <si>
    <t>Opłaty z tytułu zakupu usług telekomunikacyjnych</t>
  </si>
  <si>
    <t>4440</t>
  </si>
  <si>
    <t>4710</t>
  </si>
  <si>
    <t>Wpłaty na PPK finansowane przez podmiot zatrudniający</t>
  </si>
  <si>
    <t>700</t>
  </si>
  <si>
    <t>Gospodarka mieszkaniowa</t>
  </si>
  <si>
    <t>70004</t>
  </si>
  <si>
    <t>Różne jednostki obsługi gospodarki mieszkaniowej</t>
  </si>
  <si>
    <t>2650</t>
  </si>
  <si>
    <t>6210</t>
  </si>
  <si>
    <t>Dotacje celowe z budżetu na finansowanie lub dofinansowanie kosztów realizacji inwestycji i zakupów inwestycyjnych samorządowych zakładów budżetowych</t>
  </si>
  <si>
    <t>70005</t>
  </si>
  <si>
    <t>Gospodarka gruntami i nieruchomościami</t>
  </si>
  <si>
    <t>4400</t>
  </si>
  <si>
    <t>4480</t>
  </si>
  <si>
    <t>Podatek od nieruchomości</t>
  </si>
  <si>
    <t>4500</t>
  </si>
  <si>
    <t>Pozostałe podatki na rzecz budżetów jednostek samorządu terytorialnego</t>
  </si>
  <si>
    <t>4510</t>
  </si>
  <si>
    <t>Opłaty na rzecz budżetu państwa</t>
  </si>
  <si>
    <t>Pozostałe odsetki</t>
  </si>
  <si>
    <t>Kary, odszkodowania i grzywny wypłacane na rzecz osób prawnych i innych jednostek organizacyjnych</t>
  </si>
  <si>
    <t>4610</t>
  </si>
  <si>
    <t>6060</t>
  </si>
  <si>
    <t>Wydatki na zakupy inwestycyjne jednostek budżetowych</t>
  </si>
  <si>
    <t>71004</t>
  </si>
  <si>
    <t>Plany zagospodarowania przestrzennego</t>
  </si>
  <si>
    <t>71012</t>
  </si>
  <si>
    <t>Zadania z zakresu geodezji i kartografii</t>
  </si>
  <si>
    <t>6010</t>
  </si>
  <si>
    <t>Wydatki na zakup i objęcie akcji i udziałów</t>
  </si>
  <si>
    <t>730</t>
  </si>
  <si>
    <t>Szkolnictwo wyższe i nauka</t>
  </si>
  <si>
    <t>73095</t>
  </si>
  <si>
    <t>2800</t>
  </si>
  <si>
    <t>Dotacja celowa z budżetu dla pozostałych jednostek zaliczanych do sektora finansów publicznych</t>
  </si>
  <si>
    <t>75011</t>
  </si>
  <si>
    <t>Urzędy wojewódzkie</t>
  </si>
  <si>
    <t>4410</t>
  </si>
  <si>
    <t>4700</t>
  </si>
  <si>
    <t>Szkolenia pracowników niebędących członkami korpusu służby cywilnej</t>
  </si>
  <si>
    <t>4380</t>
  </si>
  <si>
    <t>Zakup usług obejmujących tłumaczenia</t>
  </si>
  <si>
    <t>4580</t>
  </si>
  <si>
    <t>4590</t>
  </si>
  <si>
    <t>Kary i odszkodowania wypłacane na rzecz osób fizycznych</t>
  </si>
  <si>
    <t>75022</t>
  </si>
  <si>
    <t>Rady gmin (miast i miast na prawach powiatu)</t>
  </si>
  <si>
    <t>75023</t>
  </si>
  <si>
    <t>Urzędy gmin (miast i miast na prawach powiatu)</t>
  </si>
  <si>
    <t>3020</t>
  </si>
  <si>
    <t>Wydatki osobowe niezaliczone do wynagrodzeń</t>
  </si>
  <si>
    <t>4280</t>
  </si>
  <si>
    <t>Zakup usług zdrowotnych</t>
  </si>
  <si>
    <t>4307</t>
  </si>
  <si>
    <t>4309</t>
  </si>
  <si>
    <t>Podróże służbowe zagraniczne</t>
  </si>
  <si>
    <t>4530</t>
  </si>
  <si>
    <t>Podatek od towarów i usług (VAT).</t>
  </si>
  <si>
    <t>6067</t>
  </si>
  <si>
    <t>6069</t>
  </si>
  <si>
    <t>75075</t>
  </si>
  <si>
    <t>Promocja jednostek samorządu terytorialnego</t>
  </si>
  <si>
    <t>4190</t>
  </si>
  <si>
    <t>4420</t>
  </si>
  <si>
    <t>Centrum Projektów Polska Cyfrowa</t>
  </si>
  <si>
    <t>Zakup środków dydaktycznych i książek</t>
  </si>
  <si>
    <t>75095</t>
  </si>
  <si>
    <t>752</t>
  </si>
  <si>
    <t>Obrona narodowa</t>
  </si>
  <si>
    <t>75212</t>
  </si>
  <si>
    <t>Pozostałe wydatki obronne</t>
  </si>
  <si>
    <t>3070</t>
  </si>
  <si>
    <t>Wydatki osobowe niezaliczone do uposażeń wypłacane żołnierzom i funkcjonariuszom</t>
  </si>
  <si>
    <t>754</t>
  </si>
  <si>
    <t>Bezpieczeństwo publiczne i ochrona przeciwpożarowa</t>
  </si>
  <si>
    <t>75404</t>
  </si>
  <si>
    <t>Komendy wojewódzkie Policji</t>
  </si>
  <si>
    <t>2300</t>
  </si>
  <si>
    <t>Wpłaty jednostek na państwowy fundusz celowy</t>
  </si>
  <si>
    <t>Komendy powiatowe Policji</t>
  </si>
  <si>
    <t>Wpłaty jednostek na państwowy fundusz celowy na finansowanie lub dofinansowanie zadań inwestycyjnych</t>
  </si>
  <si>
    <t>Komendy powiatowe Państwowej Straży Pożarnej</t>
  </si>
  <si>
    <t>75414</t>
  </si>
  <si>
    <t>Obrona cywilna</t>
  </si>
  <si>
    <t>75416</t>
  </si>
  <si>
    <t>Straż gminna (miejska)</t>
  </si>
  <si>
    <t>75421</t>
  </si>
  <si>
    <t>Zarządzanie kryzysowe</t>
  </si>
  <si>
    <t>4240</t>
  </si>
  <si>
    <t>75495</t>
  </si>
  <si>
    <t>757</t>
  </si>
  <si>
    <t>Obsługa długu publicznego</t>
  </si>
  <si>
    <t>75702</t>
  </si>
  <si>
    <t>Obsługa papierów wartościowych, kredytów i pożyczek oraz innych zobowiązań jednostek samorządu terytorialnego zaliczanych do tytułu dłużnego – kredyty i pożyczki</t>
  </si>
  <si>
    <t>8110</t>
  </si>
  <si>
    <t>Odsetki od samorządowych papierów wartościowych lub zaciągniętych przez jednostkę samorządu terytorialnego kredytów i pożyczek</t>
  </si>
  <si>
    <t>75704</t>
  </si>
  <si>
    <t>Rozliczenia z tytułu poręczeń i gwarancji udzielonych przez Skarb Państwa lub jednostkę samorządu terytorialnego</t>
  </si>
  <si>
    <t>8030</t>
  </si>
  <si>
    <t>Wypłaty z tytułu krajowych poręczeń i gwarancji</t>
  </si>
  <si>
    <t>758</t>
  </si>
  <si>
    <t>Różne rozliczenia</t>
  </si>
  <si>
    <t>75818</t>
  </si>
  <si>
    <t>Rezerwy ogólne i celowe</t>
  </si>
  <si>
    <t>4810</t>
  </si>
  <si>
    <t>Rezerwy</t>
  </si>
  <si>
    <t>6800</t>
  </si>
  <si>
    <t>Rezerwy na inwestycje i zakupy inwestycyjne</t>
  </si>
  <si>
    <t>801</t>
  </si>
  <si>
    <t>Oświata i wychowanie</t>
  </si>
  <si>
    <t>80101</t>
  </si>
  <si>
    <t>Szkoły podstawowe</t>
  </si>
  <si>
    <t>2590</t>
  </si>
  <si>
    <t>Dotacja podmiotowa z budżetu dla publicznej jednostki systemu oświaty prowadzonej przez osobę prawną inną niż jednostka samorządu terytorialnego lub przez osobę fizyczną</t>
  </si>
  <si>
    <t>80102</t>
  </si>
  <si>
    <t>Szkoły podstawowe specjalne</t>
  </si>
  <si>
    <t>2540</t>
  </si>
  <si>
    <t>Dotacja podmiotowa z budżetu dla niepublicznej jednostki systemu oświaty</t>
  </si>
  <si>
    <t>80103</t>
  </si>
  <si>
    <t>Oddziały przedszkolne w szkołach podstawowych</t>
  </si>
  <si>
    <t>4330</t>
  </si>
  <si>
    <t>Zakup usług przez jednostki samorządu terytorialnego od innych jednostek samorządu terytorialnego</t>
  </si>
  <si>
    <t>80104</t>
  </si>
  <si>
    <t>Przedszkola</t>
  </si>
  <si>
    <t>80105</t>
  </si>
  <si>
    <t>Przedszkola specjalne</t>
  </si>
  <si>
    <t>80106</t>
  </si>
  <si>
    <t>Inne formy wychowania przedszkolnego</t>
  </si>
  <si>
    <t>80113</t>
  </si>
  <si>
    <t>Dowożenie uczniów do szkół</t>
  </si>
  <si>
    <t>80115</t>
  </si>
  <si>
    <t>Technika</t>
  </si>
  <si>
    <t>3267</t>
  </si>
  <si>
    <t>Inne formy pomocy dla uczniów</t>
  </si>
  <si>
    <t>3269</t>
  </si>
  <si>
    <t>4017</t>
  </si>
  <si>
    <t>4019</t>
  </si>
  <si>
    <t>4117</t>
  </si>
  <si>
    <t>4119</t>
  </si>
  <si>
    <t>4127</t>
  </si>
  <si>
    <t>4129</t>
  </si>
  <si>
    <t>4217</t>
  </si>
  <si>
    <t>4219</t>
  </si>
  <si>
    <t>4247</t>
  </si>
  <si>
    <t>4249</t>
  </si>
  <si>
    <t>4437</t>
  </si>
  <si>
    <t>4439</t>
  </si>
  <si>
    <t>4707</t>
  </si>
  <si>
    <t>4709</t>
  </si>
  <si>
    <t>80116</t>
  </si>
  <si>
    <t>Szkoły policealne</t>
  </si>
  <si>
    <t>80117</t>
  </si>
  <si>
    <t>Branżowe szkoły I i II stopnia</t>
  </si>
  <si>
    <t>80120</t>
  </si>
  <si>
    <t>Licea ogólnokształcące</t>
  </si>
  <si>
    <t>80134</t>
  </si>
  <si>
    <t>Szkoły zawodowe specjalne</t>
  </si>
  <si>
    <t>80140</t>
  </si>
  <si>
    <t>Placówki kształcenia ustawicznego i centra kształcenia zawodowego</t>
  </si>
  <si>
    <t>80146</t>
  </si>
  <si>
    <t>Dokształcanie i doskonalenie nauczycieli</t>
  </si>
  <si>
    <t>80148</t>
  </si>
  <si>
    <t>Stołówki szkolne i przedszkolne</t>
  </si>
  <si>
    <t>80149</t>
  </si>
  <si>
    <t>Realizacja zadań wymagających stosowania specjalnej organizacji nauki i metod pracy dla dzieci w przedszkolach, oddziałach przedszkolnych w szkołach podstawowych i innych formach wychowania przedszkolnego</t>
  </si>
  <si>
    <t>80150</t>
  </si>
  <si>
    <t>Realizacja zadań wymagających stosowania specjalnej organizacji nauki i metod pracy dla dzieci i młodzieży w szkołach podstawowych</t>
  </si>
  <si>
    <t>Wydatki osobowe niezaliczane do wynagrodzen</t>
  </si>
  <si>
    <t>80151</t>
  </si>
  <si>
    <t>Kwalifikacyjne kursy zawodowe</t>
  </si>
  <si>
    <t>80152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</si>
  <si>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stopnia i klasach dotychczasowej zasadniczej szkoły zawodowej prowadzonych w branżowych szkołach I stopnia oraz szkołach artystycznych</t>
  </si>
  <si>
    <t>Zapewnienie uczniom prawa do bezpłatnego dostępu do podręczników, materiałów edukacyjnych lub materiałów ćwiczeniowych</t>
  </si>
  <si>
    <t>80195</t>
  </si>
  <si>
    <t>3261</t>
  </si>
  <si>
    <t>4047</t>
  </si>
  <si>
    <t>4049</t>
  </si>
  <si>
    <t>4177</t>
  </si>
  <si>
    <t>4179</t>
  </si>
  <si>
    <t>4301</t>
  </si>
  <si>
    <t>4302</t>
  </si>
  <si>
    <t>4421</t>
  </si>
  <si>
    <t>4431</t>
  </si>
  <si>
    <t>851</t>
  </si>
  <si>
    <t>Ochrona zdrowia</t>
  </si>
  <si>
    <t>Szpitale ogolne</t>
  </si>
  <si>
    <t>Dotacje celowe z budżetu na finansowanie lub dofinansowanie kosztów realizacji inwestycji i zakupów inwestycyjnych innych jednostek sektora finansów publicznych</t>
  </si>
  <si>
    <t>85149</t>
  </si>
  <si>
    <t>Programy polityki zdrowotnej</t>
  </si>
  <si>
    <t>85153</t>
  </si>
  <si>
    <t>Zwalczanie narkomanii</t>
  </si>
  <si>
    <t>85154</t>
  </si>
  <si>
    <t>Przeciwdziałanie alkoholizmowi</t>
  </si>
  <si>
    <t>85195</t>
  </si>
  <si>
    <t>852</t>
  </si>
  <si>
    <t>Pomoc społeczna</t>
  </si>
  <si>
    <t>85202</t>
  </si>
  <si>
    <t>Domy pomocy społecznej</t>
  </si>
  <si>
    <t>4230</t>
  </si>
  <si>
    <t>Zakup leków, wyrobów medycznych i produktów biobójczych</t>
  </si>
  <si>
    <t>4520</t>
  </si>
  <si>
    <t>Opłaty na rzecz budżetów jednostek samorządu terytorialnego</t>
  </si>
  <si>
    <t>4780</t>
  </si>
  <si>
    <t>Składki na Fundusz Emerytur Pomostowych</t>
  </si>
  <si>
    <t>85203</t>
  </si>
  <si>
    <t>Ośrodki wsparcia</t>
  </si>
  <si>
    <t>85205</t>
  </si>
  <si>
    <t>Zadania w zakresie przeciwdziałania przemocy w rodzinie</t>
  </si>
  <si>
    <t>85213</t>
  </si>
  <si>
    <t>Składki na ubezpieczenie zdrowotne opłacane za osoby pobierające niektóre świadczenia z pomocy społecznej oraz za osoby uczestniczące w zajęciach w centrum integracji społecznej</t>
  </si>
  <si>
    <t>2910</t>
  </si>
  <si>
    <t>Zwrot dotacji oraz płatności wykorzystanych niezgodnie z przeznaczeniem lub wykorzystanych z naruszeniem procedur, o których mowa w art. 184 ustawy, pobranych nienależnie lub w nadmiernej wysokości</t>
  </si>
  <si>
    <t>4130</t>
  </si>
  <si>
    <t>Składki na ubezpieczenie zdrowotne</t>
  </si>
  <si>
    <t>85214</t>
  </si>
  <si>
    <t>Zasiłki okresowe, celowe i pomoc w naturze oraz składki na ubezpieczenia emerytalne i rentowe</t>
  </si>
  <si>
    <t>3110</t>
  </si>
  <si>
    <t>Świadczenia społeczne</t>
  </si>
  <si>
    <t>85215</t>
  </si>
  <si>
    <t>Dodatki mieszkaniowe</t>
  </si>
  <si>
    <t>4600</t>
  </si>
  <si>
    <t>85216</t>
  </si>
  <si>
    <t>Zasiłki stałe</t>
  </si>
  <si>
    <t>85219</t>
  </si>
  <si>
    <t>Ośrodki pomocy społecznej</t>
  </si>
  <si>
    <t>85220</t>
  </si>
  <si>
    <t>Jednostki specjalistycznego poradnictwa, mieszkania chronione i ośrodki interwencji kryzysowej</t>
  </si>
  <si>
    <t>85228</t>
  </si>
  <si>
    <t>Usługi opiekuńcze i specjalistyczne usługi opiekuńcze</t>
  </si>
  <si>
    <t>85230</t>
  </si>
  <si>
    <t>Pomoc w zakresie dożywiania</t>
  </si>
  <si>
    <t>85232</t>
  </si>
  <si>
    <t>Centra integracji społecznej</t>
  </si>
  <si>
    <t>2647</t>
  </si>
  <si>
    <t>Dotacja celowa przekazana z budżetu jednostki samorządu terytorialnego dla samorządowego zakładu budżetowego na zadania bieżące</t>
  </si>
  <si>
    <t>2649</t>
  </si>
  <si>
    <t>4227</t>
  </si>
  <si>
    <t>4417</t>
  </si>
  <si>
    <t>85295</t>
  </si>
  <si>
    <t>2630</t>
  </si>
  <si>
    <t>Dotacja przedmiotowa z budżetu dla jednostek niezaliczanych do sektora finansów publicznych</t>
  </si>
  <si>
    <t>85321</t>
  </si>
  <si>
    <t>Zespoły do spraw orzekania o niepełnosprawności</t>
  </si>
  <si>
    <t>85395</t>
  </si>
  <si>
    <t>4717</t>
  </si>
  <si>
    <t>854</t>
  </si>
  <si>
    <t>Edukacyjna opieka wychowawcza</t>
  </si>
  <si>
    <t>85401</t>
  </si>
  <si>
    <t>Świetlice szkolne</t>
  </si>
  <si>
    <t>Wydatki osobowe niezaliczane do wynagrodzeń</t>
  </si>
  <si>
    <t>85404</t>
  </si>
  <si>
    <t>Wczesne wspomaganie rozwoju dziecka</t>
  </si>
  <si>
    <t>85406</t>
  </si>
  <si>
    <t>Poradnie psychologiczno-pedagogiczne, w tym poradnie specjalistyczne</t>
  </si>
  <si>
    <t>85410</t>
  </si>
  <si>
    <t>Internaty i bursy szkolne</t>
  </si>
  <si>
    <t>4140</t>
  </si>
  <si>
    <t>Wpłaty na Państwowy Fundusz Rehabilitacji Osób Niepełnosprawnych</t>
  </si>
  <si>
    <t>85415</t>
  </si>
  <si>
    <t>Pomoc materialna dla uczniów o charakterze socjalnym</t>
  </si>
  <si>
    <t>3240</t>
  </si>
  <si>
    <t>Stypendia dla uczniów</t>
  </si>
  <si>
    <t>3260</t>
  </si>
  <si>
    <t>85416</t>
  </si>
  <si>
    <t>Pomoc materialna dla uczniów o charakterze motywacyjnym</t>
  </si>
  <si>
    <t>85419</t>
  </si>
  <si>
    <t>Ośrodki rewalidacyjno-wychowawcze</t>
  </si>
  <si>
    <t>85446</t>
  </si>
  <si>
    <t>85495</t>
  </si>
  <si>
    <t>855</t>
  </si>
  <si>
    <t>Rodzina</t>
  </si>
  <si>
    <t>85501</t>
  </si>
  <si>
    <t>Świadczenie wychowawcze</t>
  </si>
  <si>
    <t>4560</t>
  </si>
  <si>
    <t>Odsetki od dotacji oraz płatności: wykorzystanych niezgodnie z przeznaczeniem lub wykorzystanych z naruszeniem procedur, o których mowa w art. 184 ustawy, pobranych nienależnie lub  w nadmiernej wysokości</t>
  </si>
  <si>
    <t>85502</t>
  </si>
  <si>
    <t>Świadczenia rodzinne, świadczenie z funduszu alimentacyjnego oraz składki na ubezpieczenia emerytalne i rentowe z ubezpieczenia społecznego</t>
  </si>
  <si>
    <t>Wspieranie rodziny</t>
  </si>
  <si>
    <t>Tworzenie i funkcjonowanie żłobków</t>
  </si>
  <si>
    <t>Rodziny zastępcze</t>
  </si>
  <si>
    <t>85510</t>
  </si>
  <si>
    <t>Działalność placówek opiekuńczo-wychowawczych</t>
  </si>
  <si>
    <t>85516</t>
  </si>
  <si>
    <t>System opieki nad dziećmi w wieku do lat 3</t>
  </si>
  <si>
    <t>85595</t>
  </si>
  <si>
    <t>900</t>
  </si>
  <si>
    <t>Gospodarka komunalna i ochrona środowiska</t>
  </si>
  <si>
    <t>90002</t>
  </si>
  <si>
    <t>Gospodarka odpadami komunalnymi</t>
  </si>
  <si>
    <t>90003</t>
  </si>
  <si>
    <t>Oczyszczanie miast i wsi</t>
  </si>
  <si>
    <t>90004</t>
  </si>
  <si>
    <t>Utrzymanie zieleni w miastach i gminach</t>
  </si>
  <si>
    <t>90005</t>
  </si>
  <si>
    <t>Ochrona powietrza atmosferycznego i klimatu</t>
  </si>
  <si>
    <t>6057</t>
  </si>
  <si>
    <t>6059</t>
  </si>
  <si>
    <t>6230</t>
  </si>
  <si>
    <t>Dotacje celowe z budżetu na finansowanie lub dofinansowanie kosztów realizacji inwestycji i zakupów inwestycyjnych jednostek nie zaliczanych do sektora finansów publicznych</t>
  </si>
  <si>
    <t>90013</t>
  </si>
  <si>
    <t>Schroniska dla zwierząt</t>
  </si>
  <si>
    <t>90015</t>
  </si>
  <si>
    <t>Oświetlenie ulic, placów i dróg</t>
  </si>
  <si>
    <t>90026</t>
  </si>
  <si>
    <t>Pozostałe działania związane z gospodarką odpadami</t>
  </si>
  <si>
    <t>90078</t>
  </si>
  <si>
    <t>Usuwanie skutków klęsk żywiołowych</t>
  </si>
  <si>
    <t>90095</t>
  </si>
  <si>
    <t>2830</t>
  </si>
  <si>
    <t>Dotacja celowa z budżetu na finansowanie lub dofinansowanie zadań zleconych do realizacji pozostałym jednostkom nie zaliczanym do sektora finansów publicznych</t>
  </si>
  <si>
    <t>4100</t>
  </si>
  <si>
    <t>Wynagrodzenia agencyjno-prowizyjne</t>
  </si>
  <si>
    <t>921</t>
  </si>
  <si>
    <t>92106</t>
  </si>
  <si>
    <t>Teatry</t>
  </si>
  <si>
    <t>2480</t>
  </si>
  <si>
    <t>Dotacja podmiotowa z budżetu dla samorządowej instytucji kultury</t>
  </si>
  <si>
    <t>92108</t>
  </si>
  <si>
    <t>Filharmonie, orkiestry, chóry i kapele</t>
  </si>
  <si>
    <t>92109</t>
  </si>
  <si>
    <t>Domy i ośrodki kultury, świetlice i kluby</t>
  </si>
  <si>
    <t>92116</t>
  </si>
  <si>
    <t>Biblioteki</t>
  </si>
  <si>
    <t>92118</t>
  </si>
  <si>
    <t>Muzea</t>
  </si>
  <si>
    <t>92120</t>
  </si>
  <si>
    <t>Ochrona zabytków i opieka nad zabytkami</t>
  </si>
  <si>
    <t>Dotacje celowe z budżetu na finansowanie lub dofinansowanie prac remontowych i konserwatorskich obiektów zabytkowych przekazane jednostkom niezaliczanym do sektora finansów publicznych</t>
  </si>
  <si>
    <t>Zwrot niewykorzystanych dotacji oraz płatności, dotyczące wydatków majątkowych</t>
  </si>
  <si>
    <t>92195</t>
  </si>
  <si>
    <t>4090</t>
  </si>
  <si>
    <t>Honoraria</t>
  </si>
  <si>
    <t>926</t>
  </si>
  <si>
    <t>Kultura fizyczna</t>
  </si>
  <si>
    <t>92601</t>
  </si>
  <si>
    <t>Obiekty sportowe</t>
  </si>
  <si>
    <t>92604</t>
  </si>
  <si>
    <t>Instytucje kultury fizycznej</t>
  </si>
  <si>
    <t>92605</t>
  </si>
  <si>
    <t>Zadania w zakresie kultury fizycznej</t>
  </si>
  <si>
    <t>92695</t>
  </si>
  <si>
    <t>3250</t>
  </si>
  <si>
    <t>Stypendia różne</t>
  </si>
  <si>
    <t>Własne razem:</t>
  </si>
  <si>
    <t>Rodzaj zadania : zlecone</t>
  </si>
  <si>
    <t>71015</t>
  </si>
  <si>
    <t>Nadzór budowlany</t>
  </si>
  <si>
    <t>4020</t>
  </si>
  <si>
    <t>Wynagrodzenia osobowe członków korpusu służby cywilnej</t>
  </si>
  <si>
    <t>75045</t>
  </si>
  <si>
    <t>Kwalifikacja wojskowa</t>
  </si>
  <si>
    <t>Spis powszechny i inne</t>
  </si>
  <si>
    <t>751</t>
  </si>
  <si>
    <t>Urzędy naczelnych organów władzy państwowej, kontroli i ochrony prawa oraz sądownictwa</t>
  </si>
  <si>
    <t>75101</t>
  </si>
  <si>
    <t>Urzędy naczelnych organów władzy państwowej, kontroli i ochrony prawa</t>
  </si>
  <si>
    <t>Wybory Prezydenta Rzeczypospolitej Polskiej</t>
  </si>
  <si>
    <t>75411</t>
  </si>
  <si>
    <t>4050</t>
  </si>
  <si>
    <t>Uposażenia żołnierzy zawodowych oraz funkcjonariuszy</t>
  </si>
  <si>
    <t>4060</t>
  </si>
  <si>
    <t>Inne należności żołnierzy zawodowych oraz funkcjonariuszy zaliczane do wynagrodzeń</t>
  </si>
  <si>
    <t>4070</t>
  </si>
  <si>
    <t>Dodatkowe uposażenie roczne dla żołnierzy zawodowych oraz nagrody roczne dla funkcjonariuszy</t>
  </si>
  <si>
    <t>4080</t>
  </si>
  <si>
    <t>Uposażenia i świadczenia pieniężne wypłacane przez okres roku żołnierzom i funkcjonariuszom zwolnionym ze służby</t>
  </si>
  <si>
    <t>4180</t>
  </si>
  <si>
    <t>Równoważniki pieniężne i ekwiwalenty dla żołnierzy i funkcjonariuszy oraz pozostałe nleżności</t>
  </si>
  <si>
    <t>4550</t>
  </si>
  <si>
    <t>Szkolenia członków korpusu służby cywilnej</t>
  </si>
  <si>
    <t>755</t>
  </si>
  <si>
    <t>Wymiar sprawiedliwości</t>
  </si>
  <si>
    <t>75515</t>
  </si>
  <si>
    <t>Nieodpłatna pomoc prawna</t>
  </si>
  <si>
    <t>Dotacja celowa przekazana z budżetu na finansowanie lub dofinansowanie zadań zleconych do realizacji pozostałym jednostkom nie zaliczanym do sektora finansów publicznych</t>
  </si>
  <si>
    <t>85156</t>
  </si>
  <si>
    <t>Składki na ubezpieczenie zdrowotne oraz świadczenia dla osób nie objętych obowiązkiem ubezpieczenia zdrowotnego</t>
  </si>
  <si>
    <t>85231</t>
  </si>
  <si>
    <t>Pomoc dla cudzoziemców</t>
  </si>
  <si>
    <t>Pomoc dla repatriantów</t>
  </si>
  <si>
    <t>Karta Dużej Rodziny</t>
  </si>
  <si>
    <t>85504</t>
  </si>
  <si>
    <t>85508</t>
  </si>
  <si>
    <t>85513</t>
  </si>
  <si>
    <t>Składki na ubezpieczenie zdrowotne opłacane za osoby pobierające niektóre świadczenia rodzinne oraz za osoby pobierające zasiłki dla opiekunów</t>
  </si>
  <si>
    <t>Zlecone razem:</t>
  </si>
  <si>
    <t>Wydatki ogółem: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</si>
</sst>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[$-409]#,##0.00;[$-409]&quot;-&quot;#,##0.00"/>
  </numFmts>
  <fonts count="19">
    <font>
      <sz val="11"/>
      <color rgb="FF000000"/>
      <name val="Liberation Sans1"/>
      <charset val="238"/>
    </font>
    <font>
      <sz val="11"/>
      <color rgb="FF000000"/>
      <name val="Liberation Sans1"/>
      <charset val="238"/>
    </font>
    <font>
      <b/>
      <sz val="10"/>
      <color rgb="FF000000"/>
      <name val="Liberation Sans1"/>
      <charset val="238"/>
    </font>
    <font>
      <sz val="10"/>
      <color rgb="FFFFFFFF"/>
      <name val="Liberation Sans1"/>
      <charset val="238"/>
    </font>
    <font>
      <sz val="10"/>
      <color rgb="FFCC0000"/>
      <name val="Liberation Sans1"/>
      <charset val="238"/>
    </font>
    <font>
      <b/>
      <sz val="10"/>
      <color rgb="FFFFFFFF"/>
      <name val="Liberation Sans1"/>
      <charset val="238"/>
    </font>
    <font>
      <i/>
      <sz val="10"/>
      <color rgb="FF808080"/>
      <name val="Liberation Sans1"/>
      <charset val="238"/>
    </font>
    <font>
      <sz val="10"/>
      <color rgb="FF006600"/>
      <name val="Liberation Sans1"/>
      <charset val="238"/>
    </font>
    <font>
      <b/>
      <sz val="24"/>
      <color rgb="FF000000"/>
      <name val="Liberation Sans1"/>
      <charset val="238"/>
    </font>
    <font>
      <sz val="18"/>
      <color rgb="FF000000"/>
      <name val="Liberation Sans1"/>
      <charset val="238"/>
    </font>
    <font>
      <sz val="12"/>
      <color rgb="FF000000"/>
      <name val="Liberation Sans1"/>
      <charset val="238"/>
    </font>
    <font>
      <u/>
      <sz val="10"/>
      <color rgb="FF0000EE"/>
      <name val="Liberation Sans1"/>
      <charset val="238"/>
    </font>
    <font>
      <sz val="10"/>
      <color rgb="FF996600"/>
      <name val="Liberation Sans1"/>
      <charset val="238"/>
    </font>
    <font>
      <sz val="10"/>
      <color rgb="FF333333"/>
      <name val="Liberation Sans1"/>
      <charset val="238"/>
    </font>
    <font>
      <b/>
      <sz val="14"/>
      <color rgb="FF000000"/>
      <name val="Arial"/>
      <family val="2"/>
      <charset val="238"/>
    </font>
    <font>
      <sz val="8"/>
      <color rgb="FF000000"/>
      <name val="Liberation Sans1"/>
      <charset val="238"/>
    </font>
    <font>
      <b/>
      <sz val="8"/>
      <color rgb="FF000000"/>
      <name val="Liberation Sans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36">
    <xf numFmtId="0" fontId="0" fillId="0" borderId="0" xfId="0"/>
    <xf numFmtId="0" fontId="14" fillId="0" borderId="0" xfId="0" applyFont="1" applyAlignment="1">
      <alignment horizontal="center"/>
    </xf>
    <xf numFmtId="0" fontId="15" fillId="0" borderId="0" xfId="0" applyFont="1"/>
    <xf numFmtId="0" fontId="0" fillId="0" borderId="2" xfId="0" applyFill="1" applyBorder="1"/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3" xfId="0" applyFont="1" applyFill="1" applyBorder="1" applyAlignment="1">
      <alignment horizontal="left" vertical="center"/>
    </xf>
    <xf numFmtId="4" fontId="17" fillId="0" borderId="2" xfId="0" applyNumberFormat="1" applyFont="1" applyBorder="1" applyAlignment="1">
      <alignment horizontal="right" vertical="center"/>
    </xf>
    <xf numFmtId="10" fontId="17" fillId="0" borderId="2" xfId="0" applyNumberFormat="1" applyFont="1" applyBorder="1" applyAlignment="1">
      <alignment horizontal="center" vertical="center"/>
    </xf>
    <xf numFmtId="0" fontId="0" fillId="0" borderId="3" xfId="0" applyFill="1" applyBorder="1"/>
    <xf numFmtId="4" fontId="17" fillId="0" borderId="4" xfId="0" applyNumberFormat="1" applyFont="1" applyBorder="1" applyAlignment="1">
      <alignment horizontal="right" vertical="center"/>
    </xf>
    <xf numFmtId="10" fontId="17" fillId="0" borderId="4" xfId="0" applyNumberFormat="1" applyFont="1" applyBorder="1" applyAlignment="1">
      <alignment horizontal="center" vertical="center"/>
    </xf>
    <xf numFmtId="0" fontId="17" fillId="0" borderId="2" xfId="0" applyFont="1" applyBorder="1"/>
    <xf numFmtId="0" fontId="17" fillId="0" borderId="5" xfId="0" applyFont="1" applyBorder="1"/>
    <xf numFmtId="10" fontId="17" fillId="0" borderId="6" xfId="0" applyNumberFormat="1" applyFont="1" applyBorder="1" applyAlignment="1">
      <alignment horizontal="center"/>
    </xf>
    <xf numFmtId="0" fontId="17" fillId="0" borderId="3" xfId="0" applyFont="1" applyFill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164" fontId="17" fillId="0" borderId="3" xfId="0" applyNumberFormat="1" applyFont="1" applyFill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5" fillId="0" borderId="2" xfId="0" applyFont="1" applyFill="1" applyBorder="1"/>
    <xf numFmtId="4" fontId="18" fillId="0" borderId="2" xfId="0" applyNumberFormat="1" applyFont="1" applyBorder="1" applyAlignment="1">
      <alignment horizontal="right" vertical="center"/>
    </xf>
    <xf numFmtId="10" fontId="18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165" fontId="18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10" fontId="17" fillId="0" borderId="2" xfId="0" applyNumberFormat="1" applyFont="1" applyFill="1" applyBorder="1" applyAlignment="1">
      <alignment horizontal="center" vertical="center" wrapText="1"/>
    </xf>
    <xf numFmtId="165" fontId="18" fillId="0" borderId="2" xfId="0" applyNumberFormat="1" applyFont="1" applyFill="1" applyBorder="1" applyAlignment="1">
      <alignment horizontal="left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ny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531"/>
  <sheetViews>
    <sheetView tabSelected="1" workbookViewId="0">
      <selection activeCell="B8" sqref="B8:U8"/>
    </sheetView>
  </sheetViews>
  <sheetFormatPr defaultRowHeight="14.25"/>
  <cols>
    <col min="1" max="1" width="5.125" customWidth="1"/>
    <col min="2" max="2" width="3.625" customWidth="1"/>
    <col min="3" max="3" width="6.375" customWidth="1"/>
    <col min="4" max="4" width="5.125" customWidth="1"/>
    <col min="5" max="5" width="36.125" customWidth="1"/>
    <col min="6" max="7" width="10.625" customWidth="1"/>
    <col min="8" max="8" width="10.875" customWidth="1"/>
    <col min="9" max="9" width="11.25" customWidth="1"/>
    <col min="10" max="10" width="11.125" customWidth="1"/>
    <col min="11" max="11" width="10" customWidth="1"/>
    <col min="12" max="12" width="10.25" customWidth="1"/>
    <col min="13" max="13" width="10.125" customWidth="1"/>
    <col min="14" max="14" width="9.5" customWidth="1"/>
    <col min="15" max="15" width="9.25" customWidth="1"/>
    <col min="16" max="16" width="9" customWidth="1"/>
    <col min="17" max="17" width="9.625" customWidth="1"/>
    <col min="18" max="18" width="10.125" customWidth="1"/>
    <col min="19" max="19" width="9.25" customWidth="1"/>
    <col min="20" max="20" width="8.375" customWidth="1"/>
    <col min="21" max="21" width="7.75" customWidth="1"/>
    <col min="22" max="22" width="9" customWidth="1"/>
  </cols>
  <sheetData>
    <row r="1" spans="2:21">
      <c r="R1" t="s">
        <v>0</v>
      </c>
    </row>
    <row r="2" spans="2:21">
      <c r="R2" t="s">
        <v>1</v>
      </c>
    </row>
    <row r="3" spans="2:21">
      <c r="R3" t="s">
        <v>2</v>
      </c>
    </row>
    <row r="4" spans="2:21">
      <c r="R4" t="s">
        <v>3</v>
      </c>
    </row>
    <row r="7" spans="2:21" ht="18" customHeight="1"/>
    <row r="8" spans="2:21" ht="18">
      <c r="B8" s="27" t="s">
        <v>4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2:21" ht="24.75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2:21" ht="18.75" customHeight="1"/>
    <row r="11" spans="2:21">
      <c r="B11" s="2"/>
      <c r="C11" s="28" t="s">
        <v>5</v>
      </c>
      <c r="D11" s="28"/>
      <c r="E11" s="28"/>
      <c r="F11" s="29"/>
      <c r="G11" s="29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2:21">
      <c r="B12" s="30" t="s">
        <v>6</v>
      </c>
      <c r="C12" s="30" t="s">
        <v>7</v>
      </c>
      <c r="D12" s="30" t="s">
        <v>8</v>
      </c>
      <c r="E12" s="30" t="s">
        <v>9</v>
      </c>
      <c r="F12" s="31" t="s">
        <v>10</v>
      </c>
      <c r="G12" s="30" t="s">
        <v>11</v>
      </c>
      <c r="H12" s="30" t="s">
        <v>12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4" t="s">
        <v>13</v>
      </c>
    </row>
    <row r="13" spans="2:21">
      <c r="B13" s="30"/>
      <c r="C13" s="30"/>
      <c r="D13" s="30"/>
      <c r="E13" s="30"/>
      <c r="F13" s="31"/>
      <c r="G13" s="30"/>
      <c r="H13" s="31" t="s">
        <v>14</v>
      </c>
      <c r="I13" s="31" t="s">
        <v>15</v>
      </c>
      <c r="J13" s="31"/>
      <c r="K13" s="31"/>
      <c r="L13" s="31"/>
      <c r="M13" s="31"/>
      <c r="N13" s="31"/>
      <c r="O13" s="31"/>
      <c r="P13" s="31"/>
      <c r="Q13" s="31" t="s">
        <v>16</v>
      </c>
      <c r="R13" s="31" t="s">
        <v>15</v>
      </c>
      <c r="S13" s="31"/>
      <c r="T13" s="31"/>
      <c r="U13" s="34"/>
    </row>
    <row r="14" spans="2:21">
      <c r="B14" s="30"/>
      <c r="C14" s="30"/>
      <c r="D14" s="30"/>
      <c r="E14" s="30"/>
      <c r="F14" s="31"/>
      <c r="G14" s="30"/>
      <c r="H14" s="31"/>
      <c r="I14" s="31" t="s">
        <v>17</v>
      </c>
      <c r="J14" s="31" t="s">
        <v>15</v>
      </c>
      <c r="K14" s="31"/>
      <c r="L14" s="31" t="s">
        <v>18</v>
      </c>
      <c r="M14" s="31" t="s">
        <v>19</v>
      </c>
      <c r="N14" s="31" t="s">
        <v>20</v>
      </c>
      <c r="O14" s="31" t="s">
        <v>21</v>
      </c>
      <c r="P14" s="31" t="s">
        <v>22</v>
      </c>
      <c r="Q14" s="31"/>
      <c r="R14" s="31" t="s">
        <v>23</v>
      </c>
      <c r="S14" s="4" t="s">
        <v>24</v>
      </c>
      <c r="T14" s="31" t="s">
        <v>25</v>
      </c>
      <c r="U14" s="34"/>
    </row>
    <row r="15" spans="2:21" ht="78.75">
      <c r="B15" s="30"/>
      <c r="C15" s="30"/>
      <c r="D15" s="30"/>
      <c r="E15" s="30"/>
      <c r="F15" s="31"/>
      <c r="G15" s="30"/>
      <c r="H15" s="31"/>
      <c r="I15" s="31"/>
      <c r="J15" s="4" t="s">
        <v>26</v>
      </c>
      <c r="K15" s="4" t="s">
        <v>27</v>
      </c>
      <c r="L15" s="31"/>
      <c r="M15" s="31"/>
      <c r="N15" s="31"/>
      <c r="O15" s="31"/>
      <c r="P15" s="31"/>
      <c r="Q15" s="31"/>
      <c r="R15" s="31"/>
      <c r="S15" s="4" t="s">
        <v>28</v>
      </c>
      <c r="T15" s="31"/>
      <c r="U15" s="34"/>
    </row>
    <row r="16" spans="2:21">
      <c r="B16" s="5" t="s">
        <v>29</v>
      </c>
      <c r="C16" s="6" t="s">
        <v>30</v>
      </c>
      <c r="D16" s="6" t="s">
        <v>31</v>
      </c>
      <c r="E16" s="5" t="s">
        <v>32</v>
      </c>
      <c r="F16" s="7">
        <v>5</v>
      </c>
      <c r="G16" s="6">
        <v>6</v>
      </c>
      <c r="H16" s="6">
        <v>7</v>
      </c>
      <c r="I16" s="6">
        <v>8</v>
      </c>
      <c r="J16" s="6">
        <v>9</v>
      </c>
      <c r="K16" s="6">
        <v>10</v>
      </c>
      <c r="L16" s="6">
        <v>11</v>
      </c>
      <c r="M16" s="6">
        <v>12</v>
      </c>
      <c r="N16" s="6">
        <v>13</v>
      </c>
      <c r="O16" s="6">
        <v>14</v>
      </c>
      <c r="P16" s="6">
        <v>15</v>
      </c>
      <c r="Q16" s="6">
        <v>16</v>
      </c>
      <c r="R16" s="6">
        <v>17</v>
      </c>
      <c r="S16" s="6">
        <v>18</v>
      </c>
      <c r="T16" s="6">
        <v>19</v>
      </c>
      <c r="U16" s="7">
        <v>20</v>
      </c>
    </row>
    <row r="17" spans="2:21">
      <c r="B17" s="5" t="s">
        <v>33</v>
      </c>
      <c r="C17" s="6"/>
      <c r="D17" s="6"/>
      <c r="E17" s="8" t="s">
        <v>34</v>
      </c>
      <c r="F17" s="9">
        <f t="shared" ref="F17:T18" si="0">SUM(F18)</f>
        <v>44000</v>
      </c>
      <c r="G17" s="9">
        <f t="shared" si="0"/>
        <v>47500</v>
      </c>
      <c r="H17" s="9">
        <f t="shared" si="0"/>
        <v>47500</v>
      </c>
      <c r="I17" s="9">
        <f t="shared" si="0"/>
        <v>47500</v>
      </c>
      <c r="J17" s="9">
        <f t="shared" si="0"/>
        <v>0</v>
      </c>
      <c r="K17" s="9">
        <f t="shared" si="0"/>
        <v>47500</v>
      </c>
      <c r="L17" s="9">
        <f t="shared" si="0"/>
        <v>0</v>
      </c>
      <c r="M17" s="9">
        <f t="shared" si="0"/>
        <v>0</v>
      </c>
      <c r="N17" s="9">
        <f t="shared" si="0"/>
        <v>0</v>
      </c>
      <c r="O17" s="9">
        <f t="shared" si="0"/>
        <v>0</v>
      </c>
      <c r="P17" s="9">
        <f t="shared" si="0"/>
        <v>0</v>
      </c>
      <c r="Q17" s="9">
        <f t="shared" si="0"/>
        <v>0</v>
      </c>
      <c r="R17" s="9">
        <f t="shared" si="0"/>
        <v>0</v>
      </c>
      <c r="S17" s="9">
        <f t="shared" si="0"/>
        <v>0</v>
      </c>
      <c r="T17" s="9">
        <f t="shared" si="0"/>
        <v>0</v>
      </c>
      <c r="U17" s="10">
        <f>G17/F17</f>
        <v>1.0795454545454546</v>
      </c>
    </row>
    <row r="18" spans="2:21">
      <c r="B18" s="11"/>
      <c r="C18" s="6" t="s">
        <v>35</v>
      </c>
      <c r="D18" s="6"/>
      <c r="E18" s="8" t="s">
        <v>36</v>
      </c>
      <c r="F18" s="9">
        <f t="shared" si="0"/>
        <v>44000</v>
      </c>
      <c r="G18" s="9">
        <f t="shared" si="0"/>
        <v>47500</v>
      </c>
      <c r="H18" s="9">
        <f t="shared" si="0"/>
        <v>47500</v>
      </c>
      <c r="I18" s="9">
        <f t="shared" si="0"/>
        <v>47500</v>
      </c>
      <c r="J18" s="9">
        <f t="shared" si="0"/>
        <v>0</v>
      </c>
      <c r="K18" s="9">
        <f t="shared" si="0"/>
        <v>47500</v>
      </c>
      <c r="L18" s="9">
        <f t="shared" si="0"/>
        <v>0</v>
      </c>
      <c r="M18" s="9">
        <f t="shared" si="0"/>
        <v>0</v>
      </c>
      <c r="N18" s="9">
        <f t="shared" si="0"/>
        <v>0</v>
      </c>
      <c r="O18" s="9">
        <f t="shared" si="0"/>
        <v>0</v>
      </c>
      <c r="P18" s="9">
        <f t="shared" si="0"/>
        <v>0</v>
      </c>
      <c r="Q18" s="9">
        <f t="shared" si="0"/>
        <v>0</v>
      </c>
      <c r="R18" s="9">
        <f t="shared" si="0"/>
        <v>0</v>
      </c>
      <c r="S18" s="9">
        <f t="shared" si="0"/>
        <v>0</v>
      </c>
      <c r="T18" s="9">
        <f t="shared" si="0"/>
        <v>0</v>
      </c>
      <c r="U18" s="10">
        <f>G18/F18</f>
        <v>1.0795454545454546</v>
      </c>
    </row>
    <row r="19" spans="2:21">
      <c r="B19" s="11"/>
      <c r="C19" s="6"/>
      <c r="D19" s="6" t="s">
        <v>37</v>
      </c>
      <c r="E19" s="8" t="s">
        <v>38</v>
      </c>
      <c r="F19" s="9">
        <v>44000</v>
      </c>
      <c r="G19" s="9">
        <f>SUM(H19+Q19)</f>
        <v>47500</v>
      </c>
      <c r="H19" s="9">
        <f>SUM(I19+L19+M19+N19+O19+P19)</f>
        <v>47500</v>
      </c>
      <c r="I19" s="9">
        <f>SUM(J19+K19)</f>
        <v>47500</v>
      </c>
      <c r="J19" s="9">
        <v>0</v>
      </c>
      <c r="K19" s="9">
        <v>47500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f>SUM(R19+T19)</f>
        <v>0</v>
      </c>
      <c r="R19" s="9">
        <v>0</v>
      </c>
      <c r="S19" s="9">
        <v>0</v>
      </c>
      <c r="T19" s="9">
        <v>0</v>
      </c>
      <c r="U19" s="10">
        <f>G19/F19</f>
        <v>1.0795454545454546</v>
      </c>
    </row>
    <row r="20" spans="2:21">
      <c r="B20" s="32" t="s">
        <v>39</v>
      </c>
      <c r="C20" s="32"/>
      <c r="D20" s="32"/>
      <c r="E20" s="32"/>
      <c r="F20" s="12">
        <f t="shared" ref="F20:T20" si="1">SUM(F17)</f>
        <v>44000</v>
      </c>
      <c r="G20" s="12">
        <f t="shared" si="1"/>
        <v>47500</v>
      </c>
      <c r="H20" s="12">
        <f t="shared" si="1"/>
        <v>47500</v>
      </c>
      <c r="I20" s="12">
        <f t="shared" si="1"/>
        <v>47500</v>
      </c>
      <c r="J20" s="12">
        <f t="shared" si="1"/>
        <v>0</v>
      </c>
      <c r="K20" s="12">
        <f t="shared" si="1"/>
        <v>47500</v>
      </c>
      <c r="L20" s="12">
        <f t="shared" si="1"/>
        <v>0</v>
      </c>
      <c r="M20" s="12">
        <f t="shared" si="1"/>
        <v>0</v>
      </c>
      <c r="N20" s="12">
        <f t="shared" si="1"/>
        <v>0</v>
      </c>
      <c r="O20" s="12">
        <f t="shared" si="1"/>
        <v>0</v>
      </c>
      <c r="P20" s="12">
        <f t="shared" si="1"/>
        <v>0</v>
      </c>
      <c r="Q20" s="12">
        <f t="shared" si="1"/>
        <v>0</v>
      </c>
      <c r="R20" s="12">
        <f t="shared" si="1"/>
        <v>0</v>
      </c>
      <c r="S20" s="12">
        <f t="shared" si="1"/>
        <v>0</v>
      </c>
      <c r="T20" s="12">
        <f t="shared" si="1"/>
        <v>0</v>
      </c>
      <c r="U20" s="13">
        <f>G20/F20</f>
        <v>1.0795454545454546</v>
      </c>
    </row>
    <row r="21" spans="2:21">
      <c r="B21" s="14"/>
      <c r="C21" s="33" t="s">
        <v>40</v>
      </c>
      <c r="D21" s="33"/>
      <c r="E21" s="33"/>
      <c r="F21" s="29"/>
      <c r="G21" s="29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6"/>
    </row>
    <row r="22" spans="2:21" ht="14.25" customHeight="1">
      <c r="B22" s="31" t="s">
        <v>6</v>
      </c>
      <c r="C22" s="31" t="s">
        <v>7</v>
      </c>
      <c r="D22" s="31" t="s">
        <v>8</v>
      </c>
      <c r="E22" s="31" t="s">
        <v>9</v>
      </c>
      <c r="F22" s="31" t="s">
        <v>10</v>
      </c>
      <c r="G22" s="31" t="s">
        <v>11</v>
      </c>
      <c r="H22" s="31" t="s">
        <v>12</v>
      </c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4" t="s">
        <v>13</v>
      </c>
    </row>
    <row r="23" spans="2:21">
      <c r="B23" s="31"/>
      <c r="C23" s="31"/>
      <c r="D23" s="31"/>
      <c r="E23" s="31"/>
      <c r="F23" s="31"/>
      <c r="G23" s="31"/>
      <c r="H23" s="31" t="s">
        <v>14</v>
      </c>
      <c r="I23" s="31" t="s">
        <v>15</v>
      </c>
      <c r="J23" s="31"/>
      <c r="K23" s="31"/>
      <c r="L23" s="31"/>
      <c r="M23" s="31"/>
      <c r="N23" s="31"/>
      <c r="O23" s="31"/>
      <c r="P23" s="31"/>
      <c r="Q23" s="31" t="s">
        <v>16</v>
      </c>
      <c r="R23" s="31" t="s">
        <v>15</v>
      </c>
      <c r="S23" s="31"/>
      <c r="T23" s="31"/>
      <c r="U23" s="34"/>
    </row>
    <row r="24" spans="2:21">
      <c r="B24" s="31"/>
      <c r="C24" s="31"/>
      <c r="D24" s="31"/>
      <c r="E24" s="31"/>
      <c r="F24" s="31"/>
      <c r="G24" s="31"/>
      <c r="H24" s="31"/>
      <c r="I24" s="31" t="s">
        <v>17</v>
      </c>
      <c r="J24" s="31" t="s">
        <v>15</v>
      </c>
      <c r="K24" s="31"/>
      <c r="L24" s="31" t="s">
        <v>18</v>
      </c>
      <c r="M24" s="31" t="s">
        <v>19</v>
      </c>
      <c r="N24" s="31" t="s">
        <v>20</v>
      </c>
      <c r="O24" s="31" t="s">
        <v>21</v>
      </c>
      <c r="P24" s="31" t="s">
        <v>22</v>
      </c>
      <c r="Q24" s="31"/>
      <c r="R24" s="31" t="s">
        <v>23</v>
      </c>
      <c r="S24" s="4" t="s">
        <v>24</v>
      </c>
      <c r="T24" s="31" t="s">
        <v>25</v>
      </c>
      <c r="U24" s="34"/>
    </row>
    <row r="25" spans="2:21" ht="78.75">
      <c r="B25" s="31"/>
      <c r="C25" s="31"/>
      <c r="D25" s="31"/>
      <c r="E25" s="31"/>
      <c r="F25" s="31"/>
      <c r="G25" s="31"/>
      <c r="H25" s="31"/>
      <c r="I25" s="31"/>
      <c r="J25" s="4" t="s">
        <v>26</v>
      </c>
      <c r="K25" s="4" t="s">
        <v>27</v>
      </c>
      <c r="L25" s="31"/>
      <c r="M25" s="31"/>
      <c r="N25" s="31"/>
      <c r="O25" s="31"/>
      <c r="P25" s="31"/>
      <c r="Q25" s="31"/>
      <c r="R25" s="31"/>
      <c r="S25" s="4" t="s">
        <v>28</v>
      </c>
      <c r="T25" s="31"/>
      <c r="U25" s="34"/>
    </row>
    <row r="26" spans="2:21">
      <c r="B26" s="5" t="s">
        <v>29</v>
      </c>
      <c r="C26" s="6" t="s">
        <v>30</v>
      </c>
      <c r="D26" s="6" t="s">
        <v>31</v>
      </c>
      <c r="E26" s="5" t="s">
        <v>32</v>
      </c>
      <c r="F26" s="7">
        <v>5</v>
      </c>
      <c r="G26" s="6">
        <v>6</v>
      </c>
      <c r="H26" s="6">
        <v>7</v>
      </c>
      <c r="I26" s="6">
        <v>8</v>
      </c>
      <c r="J26" s="6">
        <v>9</v>
      </c>
      <c r="K26" s="6">
        <v>10</v>
      </c>
      <c r="L26" s="6">
        <v>11</v>
      </c>
      <c r="M26" s="6">
        <v>12</v>
      </c>
      <c r="N26" s="6">
        <v>13</v>
      </c>
      <c r="O26" s="6">
        <v>14</v>
      </c>
      <c r="P26" s="6">
        <v>15</v>
      </c>
      <c r="Q26" s="6">
        <v>16</v>
      </c>
      <c r="R26" s="6">
        <v>17</v>
      </c>
      <c r="S26" s="6">
        <v>18</v>
      </c>
      <c r="T26" s="6">
        <v>19</v>
      </c>
      <c r="U26" s="7">
        <v>20</v>
      </c>
    </row>
    <row r="27" spans="2:21">
      <c r="B27" s="5" t="s">
        <v>33</v>
      </c>
      <c r="C27" s="6"/>
      <c r="D27" s="6"/>
      <c r="E27" s="17" t="s">
        <v>34</v>
      </c>
      <c r="F27" s="9">
        <f t="shared" ref="F27:T28" si="2">SUM(F28)</f>
        <v>492141</v>
      </c>
      <c r="G27" s="9">
        <f t="shared" si="2"/>
        <v>492141</v>
      </c>
      <c r="H27" s="9">
        <f t="shared" si="2"/>
        <v>492141</v>
      </c>
      <c r="I27" s="9">
        <f t="shared" si="2"/>
        <v>0</v>
      </c>
      <c r="J27" s="9">
        <f t="shared" si="2"/>
        <v>0</v>
      </c>
      <c r="K27" s="9">
        <f t="shared" si="2"/>
        <v>0</v>
      </c>
      <c r="L27" s="9">
        <f t="shared" si="2"/>
        <v>492141</v>
      </c>
      <c r="M27" s="9">
        <f t="shared" si="2"/>
        <v>0</v>
      </c>
      <c r="N27" s="9">
        <f t="shared" si="2"/>
        <v>0</v>
      </c>
      <c r="O27" s="9">
        <f t="shared" si="2"/>
        <v>0</v>
      </c>
      <c r="P27" s="9">
        <f t="shared" si="2"/>
        <v>0</v>
      </c>
      <c r="Q27" s="9">
        <f t="shared" si="2"/>
        <v>0</v>
      </c>
      <c r="R27" s="9">
        <f t="shared" si="2"/>
        <v>0</v>
      </c>
      <c r="S27" s="9">
        <f t="shared" si="2"/>
        <v>0</v>
      </c>
      <c r="T27" s="9">
        <f t="shared" si="2"/>
        <v>0</v>
      </c>
      <c r="U27" s="10">
        <f>G27/F27</f>
        <v>1</v>
      </c>
    </row>
    <row r="28" spans="2:21">
      <c r="B28" s="11"/>
      <c r="C28" s="6" t="s">
        <v>41</v>
      </c>
      <c r="D28" s="6"/>
      <c r="E28" s="17" t="s">
        <v>42</v>
      </c>
      <c r="F28" s="9">
        <f t="shared" si="2"/>
        <v>492141</v>
      </c>
      <c r="G28" s="9">
        <f t="shared" si="2"/>
        <v>492141</v>
      </c>
      <c r="H28" s="9">
        <f t="shared" si="2"/>
        <v>492141</v>
      </c>
      <c r="I28" s="9">
        <f t="shared" si="2"/>
        <v>0</v>
      </c>
      <c r="J28" s="9">
        <f t="shared" si="2"/>
        <v>0</v>
      </c>
      <c r="K28" s="9">
        <f t="shared" si="2"/>
        <v>0</v>
      </c>
      <c r="L28" s="9">
        <f t="shared" si="2"/>
        <v>492141</v>
      </c>
      <c r="M28" s="9">
        <f t="shared" si="2"/>
        <v>0</v>
      </c>
      <c r="N28" s="9">
        <f t="shared" si="2"/>
        <v>0</v>
      </c>
      <c r="O28" s="9">
        <f t="shared" si="2"/>
        <v>0</v>
      </c>
      <c r="P28" s="9">
        <f t="shared" si="2"/>
        <v>0</v>
      </c>
      <c r="Q28" s="9">
        <f t="shared" si="2"/>
        <v>0</v>
      </c>
      <c r="R28" s="9">
        <f t="shared" si="2"/>
        <v>0</v>
      </c>
      <c r="S28" s="9">
        <f t="shared" si="2"/>
        <v>0</v>
      </c>
      <c r="T28" s="9">
        <f t="shared" si="2"/>
        <v>0</v>
      </c>
      <c r="U28" s="10">
        <f>G28/F28</f>
        <v>1</v>
      </c>
    </row>
    <row r="29" spans="2:21" ht="33.75">
      <c r="B29" s="11"/>
      <c r="C29" s="6"/>
      <c r="D29" s="6" t="s">
        <v>43</v>
      </c>
      <c r="E29" s="17" t="s">
        <v>44</v>
      </c>
      <c r="F29" s="18">
        <v>492141</v>
      </c>
      <c r="G29" s="9">
        <f>SUM(H29+Q29)</f>
        <v>492141</v>
      </c>
      <c r="H29" s="9">
        <f>SUM(I29+L29+M29+N29+O29+P29)</f>
        <v>492141</v>
      </c>
      <c r="I29" s="9">
        <f>SUM(J29:K29)</f>
        <v>0</v>
      </c>
      <c r="J29" s="9">
        <v>0</v>
      </c>
      <c r="K29" s="9">
        <v>0</v>
      </c>
      <c r="L29" s="9">
        <v>492141</v>
      </c>
      <c r="M29" s="9">
        <v>0</v>
      </c>
      <c r="N29" s="9">
        <v>0</v>
      </c>
      <c r="O29" s="9">
        <v>0</v>
      </c>
      <c r="P29" s="9">
        <v>0</v>
      </c>
      <c r="Q29" s="9">
        <f>SUM(R29+T29)</f>
        <v>0</v>
      </c>
      <c r="R29" s="9">
        <v>0</v>
      </c>
      <c r="S29" s="9">
        <v>0</v>
      </c>
      <c r="T29" s="9">
        <v>0</v>
      </c>
      <c r="U29" s="10">
        <f>G29/F29</f>
        <v>1</v>
      </c>
    </row>
    <row r="30" spans="2:21">
      <c r="B30" s="5" t="s">
        <v>45</v>
      </c>
      <c r="C30" s="6"/>
      <c r="D30" s="6"/>
      <c r="E30" s="17" t="s">
        <v>46</v>
      </c>
      <c r="F30" s="9">
        <f t="shared" ref="F30:T31" si="3">SUM(F31)</f>
        <v>0</v>
      </c>
      <c r="G30" s="9">
        <f t="shared" si="3"/>
        <v>30000</v>
      </c>
      <c r="H30" s="9">
        <f t="shared" si="3"/>
        <v>30000</v>
      </c>
      <c r="I30" s="9">
        <f t="shared" si="3"/>
        <v>0</v>
      </c>
      <c r="J30" s="9">
        <f t="shared" si="3"/>
        <v>0</v>
      </c>
      <c r="K30" s="9">
        <f t="shared" si="3"/>
        <v>0</v>
      </c>
      <c r="L30" s="9">
        <f t="shared" si="3"/>
        <v>30000</v>
      </c>
      <c r="M30" s="9">
        <f t="shared" si="3"/>
        <v>0</v>
      </c>
      <c r="N30" s="9">
        <f t="shared" si="3"/>
        <v>0</v>
      </c>
      <c r="O30" s="9">
        <f t="shared" si="3"/>
        <v>0</v>
      </c>
      <c r="P30" s="9">
        <f t="shared" si="3"/>
        <v>0</v>
      </c>
      <c r="Q30" s="9">
        <f t="shared" si="3"/>
        <v>0</v>
      </c>
      <c r="R30" s="9">
        <f t="shared" si="3"/>
        <v>0</v>
      </c>
      <c r="S30" s="9">
        <f t="shared" si="3"/>
        <v>0</v>
      </c>
      <c r="T30" s="9">
        <f t="shared" si="3"/>
        <v>0</v>
      </c>
      <c r="U30" s="10">
        <v>0</v>
      </c>
    </row>
    <row r="31" spans="2:21">
      <c r="B31" s="11"/>
      <c r="C31" s="6" t="s">
        <v>47</v>
      </c>
      <c r="D31" s="6"/>
      <c r="E31" s="17" t="s">
        <v>48</v>
      </c>
      <c r="F31" s="9">
        <f t="shared" si="3"/>
        <v>0</v>
      </c>
      <c r="G31" s="9">
        <f t="shared" si="3"/>
        <v>30000</v>
      </c>
      <c r="H31" s="9">
        <f t="shared" si="3"/>
        <v>30000</v>
      </c>
      <c r="I31" s="9">
        <f t="shared" si="3"/>
        <v>0</v>
      </c>
      <c r="J31" s="9">
        <f t="shared" si="3"/>
        <v>0</v>
      </c>
      <c r="K31" s="9">
        <f t="shared" si="3"/>
        <v>0</v>
      </c>
      <c r="L31" s="9">
        <f t="shared" si="3"/>
        <v>30000</v>
      </c>
      <c r="M31" s="9">
        <f t="shared" si="3"/>
        <v>0</v>
      </c>
      <c r="N31" s="9">
        <f t="shared" si="3"/>
        <v>0</v>
      </c>
      <c r="O31" s="9">
        <f t="shared" si="3"/>
        <v>0</v>
      </c>
      <c r="P31" s="9">
        <f t="shared" si="3"/>
        <v>0</v>
      </c>
      <c r="Q31" s="9">
        <f t="shared" si="3"/>
        <v>0</v>
      </c>
      <c r="R31" s="9">
        <f t="shared" si="3"/>
        <v>0</v>
      </c>
      <c r="S31" s="9">
        <f t="shared" si="3"/>
        <v>0</v>
      </c>
      <c r="T31" s="9">
        <f t="shared" si="3"/>
        <v>0</v>
      </c>
      <c r="U31" s="10">
        <v>0</v>
      </c>
    </row>
    <row r="32" spans="2:21" ht="33.75">
      <c r="B32" s="11"/>
      <c r="C32" s="6"/>
      <c r="D32" s="6" t="s">
        <v>43</v>
      </c>
      <c r="E32" s="17" t="s">
        <v>44</v>
      </c>
      <c r="F32" s="18">
        <v>0</v>
      </c>
      <c r="G32" s="9">
        <f>SUM(H32+Q32)</f>
        <v>30000</v>
      </c>
      <c r="H32" s="9">
        <f>SUM(I32+L32+M32+N32+O32+P32)</f>
        <v>30000</v>
      </c>
      <c r="I32" s="9">
        <f>SUM(J32:K32)</f>
        <v>0</v>
      </c>
      <c r="J32" s="9">
        <v>0</v>
      </c>
      <c r="K32" s="9">
        <v>0</v>
      </c>
      <c r="L32" s="9">
        <v>30000</v>
      </c>
      <c r="M32" s="9">
        <v>0</v>
      </c>
      <c r="N32" s="9">
        <v>0</v>
      </c>
      <c r="O32" s="9">
        <v>0</v>
      </c>
      <c r="P32" s="9">
        <v>0</v>
      </c>
      <c r="Q32" s="9">
        <f>SUM(R32+T32)</f>
        <v>0</v>
      </c>
      <c r="R32" s="9">
        <v>0</v>
      </c>
      <c r="S32" s="9">
        <v>0</v>
      </c>
      <c r="T32" s="9">
        <v>0</v>
      </c>
      <c r="U32" s="10">
        <v>0</v>
      </c>
    </row>
    <row r="33" spans="2:21">
      <c r="B33" s="5" t="s">
        <v>49</v>
      </c>
      <c r="C33" s="6"/>
      <c r="D33" s="6"/>
      <c r="E33" s="17" t="s">
        <v>50</v>
      </c>
      <c r="F33" s="9">
        <f t="shared" ref="F33:T33" si="4">SUM(F34+F36)</f>
        <v>1867461</v>
      </c>
      <c r="G33" s="9">
        <f t="shared" si="4"/>
        <v>2029736</v>
      </c>
      <c r="H33" s="9">
        <f t="shared" si="4"/>
        <v>2029736</v>
      </c>
      <c r="I33" s="9">
        <f t="shared" si="4"/>
        <v>0</v>
      </c>
      <c r="J33" s="9">
        <f t="shared" si="4"/>
        <v>0</v>
      </c>
      <c r="K33" s="9">
        <f t="shared" si="4"/>
        <v>0</v>
      </c>
      <c r="L33" s="9">
        <f t="shared" si="4"/>
        <v>2029736</v>
      </c>
      <c r="M33" s="9">
        <f t="shared" si="4"/>
        <v>0</v>
      </c>
      <c r="N33" s="9">
        <f t="shared" si="4"/>
        <v>0</v>
      </c>
      <c r="O33" s="9">
        <f t="shared" si="4"/>
        <v>0</v>
      </c>
      <c r="P33" s="9">
        <f t="shared" si="4"/>
        <v>0</v>
      </c>
      <c r="Q33" s="9">
        <f t="shared" si="4"/>
        <v>0</v>
      </c>
      <c r="R33" s="9">
        <f t="shared" si="4"/>
        <v>0</v>
      </c>
      <c r="S33" s="9">
        <f t="shared" si="4"/>
        <v>0</v>
      </c>
      <c r="T33" s="9">
        <f t="shared" si="4"/>
        <v>0</v>
      </c>
      <c r="U33" s="10">
        <f t="shared" ref="U33:U41" si="5">G33/F33</f>
        <v>1.0868960583380323</v>
      </c>
    </row>
    <row r="34" spans="2:21" ht="22.5">
      <c r="B34" s="11"/>
      <c r="C34" s="6" t="s">
        <v>51</v>
      </c>
      <c r="D34" s="6"/>
      <c r="E34" s="17" t="s">
        <v>52</v>
      </c>
      <c r="F34" s="9">
        <f t="shared" ref="F34:T34" si="6">SUM(F35)</f>
        <v>31883</v>
      </c>
      <c r="G34" s="9">
        <f t="shared" si="6"/>
        <v>33750</v>
      </c>
      <c r="H34" s="9">
        <f t="shared" si="6"/>
        <v>33750</v>
      </c>
      <c r="I34" s="9">
        <f t="shared" si="6"/>
        <v>0</v>
      </c>
      <c r="J34" s="9">
        <f t="shared" si="6"/>
        <v>0</v>
      </c>
      <c r="K34" s="9">
        <f t="shared" si="6"/>
        <v>0</v>
      </c>
      <c r="L34" s="9">
        <f t="shared" si="6"/>
        <v>33750</v>
      </c>
      <c r="M34" s="9">
        <f t="shared" si="6"/>
        <v>0</v>
      </c>
      <c r="N34" s="9">
        <f t="shared" si="6"/>
        <v>0</v>
      </c>
      <c r="O34" s="9">
        <f t="shared" si="6"/>
        <v>0</v>
      </c>
      <c r="P34" s="9">
        <f t="shared" si="6"/>
        <v>0</v>
      </c>
      <c r="Q34" s="9">
        <f t="shared" si="6"/>
        <v>0</v>
      </c>
      <c r="R34" s="9">
        <f t="shared" si="6"/>
        <v>0</v>
      </c>
      <c r="S34" s="9">
        <f t="shared" si="6"/>
        <v>0</v>
      </c>
      <c r="T34" s="9">
        <f t="shared" si="6"/>
        <v>0</v>
      </c>
      <c r="U34" s="10">
        <f t="shared" si="5"/>
        <v>1.0585578521469121</v>
      </c>
    </row>
    <row r="35" spans="2:21" ht="33.75">
      <c r="B35" s="11"/>
      <c r="C35" s="6"/>
      <c r="D35" s="6" t="s">
        <v>43</v>
      </c>
      <c r="E35" s="17" t="s">
        <v>44</v>
      </c>
      <c r="F35" s="18">
        <v>31883</v>
      </c>
      <c r="G35" s="9">
        <f>SUM(H35+Q35)</f>
        <v>33750</v>
      </c>
      <c r="H35" s="9">
        <f>SUM(I35+L35+M35+N35+O35+P35)</f>
        <v>33750</v>
      </c>
      <c r="I35" s="9">
        <f>SUM(J35:K35)</f>
        <v>0</v>
      </c>
      <c r="J35" s="9">
        <v>0</v>
      </c>
      <c r="K35" s="9">
        <v>0</v>
      </c>
      <c r="L35" s="9">
        <v>33750</v>
      </c>
      <c r="M35" s="9">
        <v>0</v>
      </c>
      <c r="N35" s="9">
        <v>0</v>
      </c>
      <c r="O35" s="9">
        <v>0</v>
      </c>
      <c r="P35" s="9">
        <v>0</v>
      </c>
      <c r="Q35" s="9">
        <f>SUM(R35+T35)</f>
        <v>0</v>
      </c>
      <c r="R35" s="9">
        <v>0</v>
      </c>
      <c r="S35" s="9">
        <v>0</v>
      </c>
      <c r="T35" s="9">
        <v>0</v>
      </c>
      <c r="U35" s="10">
        <f t="shared" si="5"/>
        <v>1.0585578521469121</v>
      </c>
    </row>
    <row r="36" spans="2:21">
      <c r="B36" s="11"/>
      <c r="C36" s="6" t="s">
        <v>53</v>
      </c>
      <c r="D36" s="6"/>
      <c r="E36" s="17" t="s">
        <v>54</v>
      </c>
      <c r="F36" s="9">
        <f t="shared" ref="F36:T36" si="7">SUM(F37)</f>
        <v>1835578</v>
      </c>
      <c r="G36" s="9">
        <f t="shared" si="7"/>
        <v>1995986</v>
      </c>
      <c r="H36" s="9">
        <f t="shared" si="7"/>
        <v>1995986</v>
      </c>
      <c r="I36" s="9">
        <f t="shared" si="7"/>
        <v>0</v>
      </c>
      <c r="J36" s="9">
        <f t="shared" si="7"/>
        <v>0</v>
      </c>
      <c r="K36" s="9">
        <f t="shared" si="7"/>
        <v>0</v>
      </c>
      <c r="L36" s="9">
        <f t="shared" si="7"/>
        <v>1995986</v>
      </c>
      <c r="M36" s="9">
        <f t="shared" si="7"/>
        <v>0</v>
      </c>
      <c r="N36" s="9">
        <f t="shared" si="7"/>
        <v>0</v>
      </c>
      <c r="O36" s="9">
        <f t="shared" si="7"/>
        <v>0</v>
      </c>
      <c r="P36" s="9">
        <f t="shared" si="7"/>
        <v>0</v>
      </c>
      <c r="Q36" s="9">
        <f t="shared" si="7"/>
        <v>0</v>
      </c>
      <c r="R36" s="9">
        <f t="shared" si="7"/>
        <v>0</v>
      </c>
      <c r="S36" s="9">
        <f t="shared" si="7"/>
        <v>0</v>
      </c>
      <c r="T36" s="9">
        <f t="shared" si="7"/>
        <v>0</v>
      </c>
      <c r="U36" s="10">
        <f t="shared" si="5"/>
        <v>1.087388277697815</v>
      </c>
    </row>
    <row r="37" spans="2:21" ht="33.75">
      <c r="B37" s="11"/>
      <c r="C37" s="6"/>
      <c r="D37" s="6" t="s">
        <v>43</v>
      </c>
      <c r="E37" s="17" t="s">
        <v>44</v>
      </c>
      <c r="F37" s="18">
        <v>1835578</v>
      </c>
      <c r="G37" s="9">
        <f>SUM(H37+Q37)</f>
        <v>1995986</v>
      </c>
      <c r="H37" s="9">
        <f>SUM(I37+L37+M37+N37+O37+P37)</f>
        <v>1995986</v>
      </c>
      <c r="I37" s="9">
        <f>SUM(J37:K37)</f>
        <v>0</v>
      </c>
      <c r="J37" s="9">
        <v>0</v>
      </c>
      <c r="K37" s="9">
        <v>0</v>
      </c>
      <c r="L37" s="9">
        <v>1995986</v>
      </c>
      <c r="M37" s="9">
        <v>0</v>
      </c>
      <c r="N37" s="9">
        <v>0</v>
      </c>
      <c r="O37" s="9">
        <v>0</v>
      </c>
      <c r="P37" s="9">
        <v>0</v>
      </c>
      <c r="Q37" s="9">
        <f>SUM(R37+T37)</f>
        <v>0</v>
      </c>
      <c r="R37" s="9">
        <v>0</v>
      </c>
      <c r="S37" s="9">
        <v>0</v>
      </c>
      <c r="T37" s="9">
        <v>0</v>
      </c>
      <c r="U37" s="10">
        <f t="shared" si="5"/>
        <v>1.087388277697815</v>
      </c>
    </row>
    <row r="38" spans="2:21">
      <c r="B38" s="5">
        <v>921</v>
      </c>
      <c r="C38" s="6"/>
      <c r="D38" s="6"/>
      <c r="E38" s="17" t="s">
        <v>55</v>
      </c>
      <c r="F38" s="18">
        <f t="shared" ref="F38:T39" si="8">SUM(F39)</f>
        <v>40000</v>
      </c>
      <c r="G38" s="18">
        <f t="shared" si="8"/>
        <v>0</v>
      </c>
      <c r="H38" s="18">
        <f t="shared" si="8"/>
        <v>0</v>
      </c>
      <c r="I38" s="18">
        <f t="shared" si="8"/>
        <v>0</v>
      </c>
      <c r="J38" s="18">
        <f t="shared" si="8"/>
        <v>0</v>
      </c>
      <c r="K38" s="18">
        <f t="shared" si="8"/>
        <v>0</v>
      </c>
      <c r="L38" s="18">
        <f t="shared" si="8"/>
        <v>0</v>
      </c>
      <c r="M38" s="18">
        <f t="shared" si="8"/>
        <v>0</v>
      </c>
      <c r="N38" s="18">
        <f t="shared" si="8"/>
        <v>0</v>
      </c>
      <c r="O38" s="18">
        <f t="shared" si="8"/>
        <v>0</v>
      </c>
      <c r="P38" s="18">
        <f t="shared" si="8"/>
        <v>0</v>
      </c>
      <c r="Q38" s="18">
        <f t="shared" si="8"/>
        <v>0</v>
      </c>
      <c r="R38" s="18">
        <f t="shared" si="8"/>
        <v>0</v>
      </c>
      <c r="S38" s="18">
        <f t="shared" si="8"/>
        <v>0</v>
      </c>
      <c r="T38" s="18">
        <f t="shared" si="8"/>
        <v>0</v>
      </c>
      <c r="U38" s="10">
        <f t="shared" si="5"/>
        <v>0</v>
      </c>
    </row>
    <row r="39" spans="2:21">
      <c r="B39" s="11"/>
      <c r="C39" s="6">
        <v>92195</v>
      </c>
      <c r="D39" s="6"/>
      <c r="E39" s="17" t="s">
        <v>42</v>
      </c>
      <c r="F39" s="18">
        <f t="shared" si="8"/>
        <v>40000</v>
      </c>
      <c r="G39" s="18">
        <f t="shared" si="8"/>
        <v>0</v>
      </c>
      <c r="H39" s="18">
        <f t="shared" si="8"/>
        <v>0</v>
      </c>
      <c r="I39" s="18">
        <f t="shared" si="8"/>
        <v>0</v>
      </c>
      <c r="J39" s="18">
        <f t="shared" si="8"/>
        <v>0</v>
      </c>
      <c r="K39" s="18">
        <f t="shared" si="8"/>
        <v>0</v>
      </c>
      <c r="L39" s="18">
        <f t="shared" si="8"/>
        <v>0</v>
      </c>
      <c r="M39" s="18">
        <f t="shared" si="8"/>
        <v>0</v>
      </c>
      <c r="N39" s="18">
        <f t="shared" si="8"/>
        <v>0</v>
      </c>
      <c r="O39" s="18">
        <f t="shared" si="8"/>
        <v>0</v>
      </c>
      <c r="P39" s="18">
        <f t="shared" si="8"/>
        <v>0</v>
      </c>
      <c r="Q39" s="18">
        <f t="shared" si="8"/>
        <v>0</v>
      </c>
      <c r="R39" s="18">
        <f t="shared" si="8"/>
        <v>0</v>
      </c>
      <c r="S39" s="18">
        <f t="shared" si="8"/>
        <v>0</v>
      </c>
      <c r="T39" s="18">
        <f t="shared" si="8"/>
        <v>0</v>
      </c>
      <c r="U39" s="10">
        <f t="shared" si="5"/>
        <v>0</v>
      </c>
    </row>
    <row r="40" spans="2:21" ht="33.75">
      <c r="B40" s="11"/>
      <c r="C40" s="6"/>
      <c r="D40" s="6" t="s">
        <v>43</v>
      </c>
      <c r="E40" s="17" t="s">
        <v>44</v>
      </c>
      <c r="F40" s="18">
        <v>40000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10">
        <f t="shared" si="5"/>
        <v>0</v>
      </c>
    </row>
    <row r="41" spans="2:21">
      <c r="B41" s="32" t="s">
        <v>56</v>
      </c>
      <c r="C41" s="32"/>
      <c r="D41" s="32"/>
      <c r="E41" s="32"/>
      <c r="F41" s="12">
        <f t="shared" ref="F41:T41" si="9">SUM(F27+F30+F33+F38)</f>
        <v>2399602</v>
      </c>
      <c r="G41" s="12">
        <f t="shared" si="9"/>
        <v>2551877</v>
      </c>
      <c r="H41" s="12">
        <f t="shared" si="9"/>
        <v>2551877</v>
      </c>
      <c r="I41" s="12">
        <f t="shared" si="9"/>
        <v>0</v>
      </c>
      <c r="J41" s="12">
        <f t="shared" si="9"/>
        <v>0</v>
      </c>
      <c r="K41" s="12">
        <f t="shared" si="9"/>
        <v>0</v>
      </c>
      <c r="L41" s="12">
        <f t="shared" si="9"/>
        <v>2551877</v>
      </c>
      <c r="M41" s="12">
        <f t="shared" si="9"/>
        <v>0</v>
      </c>
      <c r="N41" s="12">
        <f t="shared" si="9"/>
        <v>0</v>
      </c>
      <c r="O41" s="12">
        <f t="shared" si="9"/>
        <v>0</v>
      </c>
      <c r="P41" s="12">
        <f t="shared" si="9"/>
        <v>0</v>
      </c>
      <c r="Q41" s="12">
        <f t="shared" si="9"/>
        <v>0</v>
      </c>
      <c r="R41" s="12">
        <f t="shared" si="9"/>
        <v>0</v>
      </c>
      <c r="S41" s="12">
        <f t="shared" si="9"/>
        <v>0</v>
      </c>
      <c r="T41" s="12">
        <f t="shared" si="9"/>
        <v>0</v>
      </c>
      <c r="U41" s="13">
        <f t="shared" si="5"/>
        <v>1.0634584401913316</v>
      </c>
    </row>
    <row r="42" spans="2:21">
      <c r="B42" s="14"/>
      <c r="C42" s="33" t="s">
        <v>57</v>
      </c>
      <c r="D42" s="33"/>
      <c r="E42" s="33"/>
      <c r="F42" s="29"/>
      <c r="G42" s="29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6"/>
    </row>
    <row r="43" spans="2:21">
      <c r="B43" s="30" t="s">
        <v>6</v>
      </c>
      <c r="C43" s="30" t="s">
        <v>7</v>
      </c>
      <c r="D43" s="30" t="s">
        <v>8</v>
      </c>
      <c r="E43" s="30" t="s">
        <v>9</v>
      </c>
      <c r="F43" s="31" t="s">
        <v>10</v>
      </c>
      <c r="G43" s="30" t="s">
        <v>11</v>
      </c>
      <c r="H43" s="30" t="s">
        <v>12</v>
      </c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4" t="s">
        <v>13</v>
      </c>
    </row>
    <row r="44" spans="2:21">
      <c r="B44" s="30"/>
      <c r="C44" s="30"/>
      <c r="D44" s="30"/>
      <c r="E44" s="30"/>
      <c r="F44" s="31"/>
      <c r="G44" s="30"/>
      <c r="H44" s="31" t="s">
        <v>14</v>
      </c>
      <c r="I44" s="31" t="s">
        <v>15</v>
      </c>
      <c r="J44" s="31"/>
      <c r="K44" s="31"/>
      <c r="L44" s="31"/>
      <c r="M44" s="31"/>
      <c r="N44" s="31"/>
      <c r="O44" s="31"/>
      <c r="P44" s="31"/>
      <c r="Q44" s="31" t="s">
        <v>16</v>
      </c>
      <c r="R44" s="31" t="s">
        <v>15</v>
      </c>
      <c r="S44" s="31"/>
      <c r="T44" s="31"/>
      <c r="U44" s="34"/>
    </row>
    <row r="45" spans="2:21">
      <c r="B45" s="30"/>
      <c r="C45" s="30"/>
      <c r="D45" s="30"/>
      <c r="E45" s="30"/>
      <c r="F45" s="31"/>
      <c r="G45" s="30"/>
      <c r="H45" s="31"/>
      <c r="I45" s="31" t="s">
        <v>58</v>
      </c>
      <c r="J45" s="31" t="s">
        <v>15</v>
      </c>
      <c r="K45" s="31"/>
      <c r="L45" s="31" t="s">
        <v>18</v>
      </c>
      <c r="M45" s="31" t="s">
        <v>19</v>
      </c>
      <c r="N45" s="31" t="s">
        <v>20</v>
      </c>
      <c r="O45" s="31" t="s">
        <v>21</v>
      </c>
      <c r="P45" s="31" t="s">
        <v>22</v>
      </c>
      <c r="Q45" s="31"/>
      <c r="R45" s="31" t="s">
        <v>23</v>
      </c>
      <c r="S45" s="4" t="s">
        <v>24</v>
      </c>
      <c r="T45" s="31" t="s">
        <v>25</v>
      </c>
      <c r="U45" s="34"/>
    </row>
    <row r="46" spans="2:21" ht="78.75">
      <c r="B46" s="30"/>
      <c r="C46" s="30"/>
      <c r="D46" s="30"/>
      <c r="E46" s="30"/>
      <c r="F46" s="31"/>
      <c r="G46" s="30"/>
      <c r="H46" s="31"/>
      <c r="I46" s="31"/>
      <c r="J46" s="4" t="s">
        <v>26</v>
      </c>
      <c r="K46" s="4" t="s">
        <v>27</v>
      </c>
      <c r="L46" s="31"/>
      <c r="M46" s="31"/>
      <c r="N46" s="31"/>
      <c r="O46" s="31"/>
      <c r="P46" s="31"/>
      <c r="Q46" s="31"/>
      <c r="R46" s="31"/>
      <c r="S46" s="4" t="s">
        <v>28</v>
      </c>
      <c r="T46" s="31"/>
      <c r="U46" s="34"/>
    </row>
    <row r="47" spans="2:21">
      <c r="B47" s="19" t="s">
        <v>29</v>
      </c>
      <c r="C47" s="20" t="s">
        <v>30</v>
      </c>
      <c r="D47" s="20" t="s">
        <v>31</v>
      </c>
      <c r="E47" s="19" t="s">
        <v>32</v>
      </c>
      <c r="F47" s="21">
        <v>5</v>
      </c>
      <c r="G47" s="20">
        <v>6</v>
      </c>
      <c r="H47" s="20">
        <v>7</v>
      </c>
      <c r="I47" s="20">
        <v>8</v>
      </c>
      <c r="J47" s="20">
        <v>9</v>
      </c>
      <c r="K47" s="20">
        <v>10</v>
      </c>
      <c r="L47" s="20">
        <v>11</v>
      </c>
      <c r="M47" s="20">
        <v>12</v>
      </c>
      <c r="N47" s="20">
        <v>13</v>
      </c>
      <c r="O47" s="20">
        <v>14</v>
      </c>
      <c r="P47" s="20">
        <v>15</v>
      </c>
      <c r="Q47" s="20">
        <v>16</v>
      </c>
      <c r="R47" s="20">
        <v>17</v>
      </c>
      <c r="S47" s="20">
        <v>18</v>
      </c>
      <c r="T47" s="20">
        <v>19</v>
      </c>
      <c r="U47" s="21">
        <v>20</v>
      </c>
    </row>
    <row r="48" spans="2:21">
      <c r="B48" s="5" t="s">
        <v>59</v>
      </c>
      <c r="C48" s="6"/>
      <c r="D48" s="6"/>
      <c r="E48" s="17" t="s">
        <v>60</v>
      </c>
      <c r="F48" s="9">
        <f t="shared" ref="F48:T48" si="10">SUM(F49+F51)</f>
        <v>3002</v>
      </c>
      <c r="G48" s="9">
        <f t="shared" si="10"/>
        <v>3000</v>
      </c>
      <c r="H48" s="9">
        <f t="shared" si="10"/>
        <v>3000</v>
      </c>
      <c r="I48" s="9">
        <f t="shared" si="10"/>
        <v>3000</v>
      </c>
      <c r="J48" s="9">
        <f t="shared" si="10"/>
        <v>0</v>
      </c>
      <c r="K48" s="9">
        <f t="shared" si="10"/>
        <v>3000</v>
      </c>
      <c r="L48" s="9">
        <f t="shared" si="10"/>
        <v>0</v>
      </c>
      <c r="M48" s="9">
        <f t="shared" si="10"/>
        <v>0</v>
      </c>
      <c r="N48" s="9">
        <f t="shared" si="10"/>
        <v>0</v>
      </c>
      <c r="O48" s="9">
        <f t="shared" si="10"/>
        <v>0</v>
      </c>
      <c r="P48" s="9">
        <f t="shared" si="10"/>
        <v>0</v>
      </c>
      <c r="Q48" s="9">
        <f t="shared" si="10"/>
        <v>0</v>
      </c>
      <c r="R48" s="9">
        <f t="shared" si="10"/>
        <v>0</v>
      </c>
      <c r="S48" s="9">
        <f t="shared" si="10"/>
        <v>0</v>
      </c>
      <c r="T48" s="9">
        <f t="shared" si="10"/>
        <v>0</v>
      </c>
      <c r="U48" s="10">
        <f t="shared" ref="U48:U79" si="11">G48/F48</f>
        <v>0.99933377748167884</v>
      </c>
    </row>
    <row r="49" spans="2:21">
      <c r="B49" s="11"/>
      <c r="C49" s="6" t="s">
        <v>61</v>
      </c>
      <c r="D49" s="6"/>
      <c r="E49" s="17" t="s">
        <v>62</v>
      </c>
      <c r="F49" s="9">
        <f t="shared" ref="F49:T49" si="12">SUM(F50)</f>
        <v>3000</v>
      </c>
      <c r="G49" s="9">
        <f t="shared" si="12"/>
        <v>3000</v>
      </c>
      <c r="H49" s="9">
        <f t="shared" si="12"/>
        <v>3000</v>
      </c>
      <c r="I49" s="9">
        <f t="shared" si="12"/>
        <v>3000</v>
      </c>
      <c r="J49" s="9">
        <f t="shared" si="12"/>
        <v>0</v>
      </c>
      <c r="K49" s="9">
        <f t="shared" si="12"/>
        <v>3000</v>
      </c>
      <c r="L49" s="9">
        <f t="shared" si="12"/>
        <v>0</v>
      </c>
      <c r="M49" s="9">
        <f t="shared" si="12"/>
        <v>0</v>
      </c>
      <c r="N49" s="9">
        <f t="shared" si="12"/>
        <v>0</v>
      </c>
      <c r="O49" s="9">
        <f t="shared" si="12"/>
        <v>0</v>
      </c>
      <c r="P49" s="9">
        <f t="shared" si="12"/>
        <v>0</v>
      </c>
      <c r="Q49" s="9">
        <f t="shared" si="12"/>
        <v>0</v>
      </c>
      <c r="R49" s="9">
        <f t="shared" si="12"/>
        <v>0</v>
      </c>
      <c r="S49" s="9">
        <f t="shared" si="12"/>
        <v>0</v>
      </c>
      <c r="T49" s="9">
        <f t="shared" si="12"/>
        <v>0</v>
      </c>
      <c r="U49" s="10">
        <f t="shared" si="11"/>
        <v>1</v>
      </c>
    </row>
    <row r="50" spans="2:21" ht="22.5">
      <c r="B50" s="11"/>
      <c r="C50" s="6"/>
      <c r="D50" s="6" t="s">
        <v>63</v>
      </c>
      <c r="E50" s="17" t="s">
        <v>64</v>
      </c>
      <c r="F50" s="18">
        <v>3000</v>
      </c>
      <c r="G50" s="9">
        <f>SUM(H50+Q50)</f>
        <v>3000</v>
      </c>
      <c r="H50" s="9">
        <f>SUM(I50+L50+M50+N50+O50+P50)</f>
        <v>3000</v>
      </c>
      <c r="I50" s="9">
        <f>SUM(J50:K50)</f>
        <v>3000</v>
      </c>
      <c r="J50" s="9">
        <v>0</v>
      </c>
      <c r="K50" s="9">
        <v>3000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f>SUM(R50+T50)</f>
        <v>0</v>
      </c>
      <c r="R50" s="9">
        <v>0</v>
      </c>
      <c r="S50" s="9">
        <v>0</v>
      </c>
      <c r="T50" s="9">
        <v>0</v>
      </c>
      <c r="U50" s="10">
        <f t="shared" si="11"/>
        <v>1</v>
      </c>
    </row>
    <row r="51" spans="2:21">
      <c r="B51" s="11"/>
      <c r="C51" s="6">
        <v>1095</v>
      </c>
      <c r="D51" s="6"/>
      <c r="E51" s="17" t="s">
        <v>42</v>
      </c>
      <c r="F51" s="18">
        <f t="shared" ref="F51:T51" si="13">SUM(F52)</f>
        <v>2</v>
      </c>
      <c r="G51" s="18">
        <f t="shared" si="13"/>
        <v>0</v>
      </c>
      <c r="H51" s="18">
        <f t="shared" si="13"/>
        <v>0</v>
      </c>
      <c r="I51" s="18">
        <f t="shared" si="13"/>
        <v>0</v>
      </c>
      <c r="J51" s="18">
        <f t="shared" si="13"/>
        <v>0</v>
      </c>
      <c r="K51" s="18">
        <f t="shared" si="13"/>
        <v>0</v>
      </c>
      <c r="L51" s="18">
        <f t="shared" si="13"/>
        <v>0</v>
      </c>
      <c r="M51" s="18">
        <f t="shared" si="13"/>
        <v>0</v>
      </c>
      <c r="N51" s="18">
        <f t="shared" si="13"/>
        <v>0</v>
      </c>
      <c r="O51" s="18">
        <f t="shared" si="13"/>
        <v>0</v>
      </c>
      <c r="P51" s="18">
        <f t="shared" si="13"/>
        <v>0</v>
      </c>
      <c r="Q51" s="18">
        <f t="shared" si="13"/>
        <v>0</v>
      </c>
      <c r="R51" s="18">
        <f t="shared" si="13"/>
        <v>0</v>
      </c>
      <c r="S51" s="18">
        <f t="shared" si="13"/>
        <v>0</v>
      </c>
      <c r="T51" s="18">
        <f t="shared" si="13"/>
        <v>0</v>
      </c>
      <c r="U51" s="10">
        <f t="shared" si="11"/>
        <v>0</v>
      </c>
    </row>
    <row r="52" spans="2:21">
      <c r="B52" s="11"/>
      <c r="C52" s="6"/>
      <c r="D52" s="6">
        <v>4210</v>
      </c>
      <c r="E52" s="17" t="s">
        <v>65</v>
      </c>
      <c r="F52" s="18">
        <v>2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10">
        <f t="shared" si="11"/>
        <v>0</v>
      </c>
    </row>
    <row r="53" spans="2:21">
      <c r="B53" s="5" t="s">
        <v>66</v>
      </c>
      <c r="C53" s="6"/>
      <c r="D53" s="6"/>
      <c r="E53" s="17" t="s">
        <v>67</v>
      </c>
      <c r="F53" s="9">
        <f t="shared" ref="F53:T53" si="14">SUM(F54+F56)</f>
        <v>13450</v>
      </c>
      <c r="G53" s="9">
        <f t="shared" si="14"/>
        <v>14450</v>
      </c>
      <c r="H53" s="9">
        <f t="shared" si="14"/>
        <v>14450</v>
      </c>
      <c r="I53" s="9">
        <f t="shared" si="14"/>
        <v>450</v>
      </c>
      <c r="J53" s="9">
        <f t="shared" si="14"/>
        <v>0</v>
      </c>
      <c r="K53" s="9">
        <f t="shared" si="14"/>
        <v>450</v>
      </c>
      <c r="L53" s="9">
        <f t="shared" si="14"/>
        <v>0</v>
      </c>
      <c r="M53" s="9">
        <f t="shared" si="14"/>
        <v>14000</v>
      </c>
      <c r="N53" s="9">
        <f t="shared" si="14"/>
        <v>0</v>
      </c>
      <c r="O53" s="9">
        <f t="shared" si="14"/>
        <v>0</v>
      </c>
      <c r="P53" s="9">
        <f t="shared" si="14"/>
        <v>0</v>
      </c>
      <c r="Q53" s="9">
        <f t="shared" si="14"/>
        <v>0</v>
      </c>
      <c r="R53" s="9">
        <f t="shared" si="14"/>
        <v>0</v>
      </c>
      <c r="S53" s="9">
        <f t="shared" si="14"/>
        <v>0</v>
      </c>
      <c r="T53" s="9">
        <f t="shared" si="14"/>
        <v>0</v>
      </c>
      <c r="U53" s="10">
        <f t="shared" si="11"/>
        <v>1.0743494423791822</v>
      </c>
    </row>
    <row r="54" spans="2:21">
      <c r="B54" s="11"/>
      <c r="C54" s="6" t="s">
        <v>68</v>
      </c>
      <c r="D54" s="6"/>
      <c r="E54" s="17" t="s">
        <v>69</v>
      </c>
      <c r="F54" s="9">
        <f>SUM(F55)</f>
        <v>13000</v>
      </c>
      <c r="G54" s="9">
        <f>SUM(G55)</f>
        <v>14000</v>
      </c>
      <c r="H54" s="9">
        <f>SUM(I54+L54+M54+N54+O54+P54)</f>
        <v>14000</v>
      </c>
      <c r="I54" s="9">
        <f>SUM(J54:K54)</f>
        <v>0</v>
      </c>
      <c r="J54" s="9">
        <v>0</v>
      </c>
      <c r="K54" s="9">
        <v>0</v>
      </c>
      <c r="L54" s="9">
        <v>0</v>
      </c>
      <c r="M54" s="9">
        <v>14000</v>
      </c>
      <c r="N54" s="9">
        <v>0</v>
      </c>
      <c r="O54" s="9">
        <v>0</v>
      </c>
      <c r="P54" s="9">
        <v>0</v>
      </c>
      <c r="Q54" s="9">
        <f>SUM(R54+T54)</f>
        <v>0</v>
      </c>
      <c r="R54" s="9">
        <v>0</v>
      </c>
      <c r="S54" s="9">
        <v>0</v>
      </c>
      <c r="T54" s="9">
        <v>0</v>
      </c>
      <c r="U54" s="10">
        <f t="shared" si="11"/>
        <v>1.0769230769230769</v>
      </c>
    </row>
    <row r="55" spans="2:21">
      <c r="B55" s="11"/>
      <c r="C55" s="6"/>
      <c r="D55" s="6" t="s">
        <v>70</v>
      </c>
      <c r="E55" s="17" t="s">
        <v>71</v>
      </c>
      <c r="F55" s="18">
        <v>13000</v>
      </c>
      <c r="G55" s="9">
        <f>SUM(H55+Q55)</f>
        <v>14000</v>
      </c>
      <c r="H55" s="9">
        <f>SUM(I55+L55+M55+N55+O55+P55)</f>
        <v>14000</v>
      </c>
      <c r="I55" s="9">
        <f>SUM(J55:K55)</f>
        <v>0</v>
      </c>
      <c r="J55" s="9">
        <v>0</v>
      </c>
      <c r="K55" s="9">
        <v>0</v>
      </c>
      <c r="L55" s="9">
        <v>0</v>
      </c>
      <c r="M55" s="9">
        <v>14000</v>
      </c>
      <c r="N55" s="9">
        <v>0</v>
      </c>
      <c r="O55" s="9">
        <v>0</v>
      </c>
      <c r="P55" s="9">
        <v>0</v>
      </c>
      <c r="Q55" s="9">
        <f>SUM(R55+T55)</f>
        <v>0</v>
      </c>
      <c r="R55" s="9">
        <v>0</v>
      </c>
      <c r="S55" s="9">
        <v>0</v>
      </c>
      <c r="T55" s="9">
        <v>0</v>
      </c>
      <c r="U55" s="10">
        <f t="shared" si="11"/>
        <v>1.0769230769230769</v>
      </c>
    </row>
    <row r="56" spans="2:21">
      <c r="B56" s="11"/>
      <c r="C56" s="6" t="s">
        <v>72</v>
      </c>
      <c r="D56" s="6"/>
      <c r="E56" s="17" t="s">
        <v>73</v>
      </c>
      <c r="F56" s="9">
        <f t="shared" ref="F56:T56" si="15">SUM(F57)</f>
        <v>450</v>
      </c>
      <c r="G56" s="9">
        <f t="shared" si="15"/>
        <v>450</v>
      </c>
      <c r="H56" s="9">
        <f t="shared" si="15"/>
        <v>450</v>
      </c>
      <c r="I56" s="9">
        <f t="shared" si="15"/>
        <v>450</v>
      </c>
      <c r="J56" s="9">
        <f t="shared" si="15"/>
        <v>0</v>
      </c>
      <c r="K56" s="9">
        <f t="shared" si="15"/>
        <v>450</v>
      </c>
      <c r="L56" s="9">
        <f t="shared" si="15"/>
        <v>0</v>
      </c>
      <c r="M56" s="9">
        <f t="shared" si="15"/>
        <v>0</v>
      </c>
      <c r="N56" s="9">
        <f t="shared" si="15"/>
        <v>0</v>
      </c>
      <c r="O56" s="9">
        <f t="shared" si="15"/>
        <v>0</v>
      </c>
      <c r="P56" s="9">
        <f t="shared" si="15"/>
        <v>0</v>
      </c>
      <c r="Q56" s="9">
        <f t="shared" si="15"/>
        <v>0</v>
      </c>
      <c r="R56" s="9">
        <f t="shared" si="15"/>
        <v>0</v>
      </c>
      <c r="S56" s="9">
        <f t="shared" si="15"/>
        <v>0</v>
      </c>
      <c r="T56" s="9">
        <f t="shared" si="15"/>
        <v>0</v>
      </c>
      <c r="U56" s="10">
        <f t="shared" si="11"/>
        <v>1</v>
      </c>
    </row>
    <row r="57" spans="2:21">
      <c r="B57" s="11"/>
      <c r="C57" s="6"/>
      <c r="D57" s="6" t="s">
        <v>37</v>
      </c>
      <c r="E57" s="17" t="s">
        <v>38</v>
      </c>
      <c r="F57" s="18">
        <v>450</v>
      </c>
      <c r="G57" s="9">
        <f>SUM(H57+Q57)</f>
        <v>450</v>
      </c>
      <c r="H57" s="9">
        <f>SUM(I57+L57+M57+N57+O57+P57)</f>
        <v>450</v>
      </c>
      <c r="I57" s="9">
        <f>SUM(J57:K57)</f>
        <v>450</v>
      </c>
      <c r="J57" s="9">
        <v>0</v>
      </c>
      <c r="K57" s="9">
        <v>450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f>SUM(R57+T57)</f>
        <v>0</v>
      </c>
      <c r="R57" s="9">
        <v>0</v>
      </c>
      <c r="S57" s="9">
        <v>0</v>
      </c>
      <c r="T57" s="9">
        <v>0</v>
      </c>
      <c r="U57" s="10">
        <f t="shared" si="11"/>
        <v>1</v>
      </c>
    </row>
    <row r="58" spans="2:21">
      <c r="B58" s="5">
        <v>150</v>
      </c>
      <c r="C58" s="6"/>
      <c r="D58" s="6"/>
      <c r="E58" s="17" t="s">
        <v>74</v>
      </c>
      <c r="F58" s="18">
        <f t="shared" ref="F58:T58" si="16">SUM(F59)</f>
        <v>1925801</v>
      </c>
      <c r="G58" s="18">
        <f t="shared" si="16"/>
        <v>0</v>
      </c>
      <c r="H58" s="18">
        <f t="shared" si="16"/>
        <v>0</v>
      </c>
      <c r="I58" s="18">
        <f t="shared" si="16"/>
        <v>0</v>
      </c>
      <c r="J58" s="18">
        <f t="shared" si="16"/>
        <v>0</v>
      </c>
      <c r="K58" s="18">
        <f t="shared" si="16"/>
        <v>0</v>
      </c>
      <c r="L58" s="18">
        <f t="shared" si="16"/>
        <v>0</v>
      </c>
      <c r="M58" s="18">
        <f t="shared" si="16"/>
        <v>0</v>
      </c>
      <c r="N58" s="18">
        <f t="shared" si="16"/>
        <v>0</v>
      </c>
      <c r="O58" s="18">
        <f t="shared" si="16"/>
        <v>0</v>
      </c>
      <c r="P58" s="18">
        <f t="shared" si="16"/>
        <v>0</v>
      </c>
      <c r="Q58" s="18">
        <f t="shared" si="16"/>
        <v>0</v>
      </c>
      <c r="R58" s="18">
        <f t="shared" si="16"/>
        <v>0</v>
      </c>
      <c r="S58" s="18">
        <f t="shared" si="16"/>
        <v>0</v>
      </c>
      <c r="T58" s="18">
        <f t="shared" si="16"/>
        <v>0</v>
      </c>
      <c r="U58" s="10">
        <f t="shared" si="11"/>
        <v>0</v>
      </c>
    </row>
    <row r="59" spans="2:21">
      <c r="B59" s="11"/>
      <c r="C59" s="6">
        <v>15013</v>
      </c>
      <c r="D59" s="6"/>
      <c r="E59" s="17" t="s">
        <v>75</v>
      </c>
      <c r="F59" s="18">
        <f t="shared" ref="F59:T59" si="17">SUM(F60:F79)</f>
        <v>1925801</v>
      </c>
      <c r="G59" s="18">
        <f t="shared" si="17"/>
        <v>0</v>
      </c>
      <c r="H59" s="18">
        <f t="shared" si="17"/>
        <v>0</v>
      </c>
      <c r="I59" s="18">
        <f t="shared" si="17"/>
        <v>0</v>
      </c>
      <c r="J59" s="18">
        <f t="shared" si="17"/>
        <v>0</v>
      </c>
      <c r="K59" s="18">
        <f t="shared" si="17"/>
        <v>0</v>
      </c>
      <c r="L59" s="18">
        <f t="shared" si="17"/>
        <v>0</v>
      </c>
      <c r="M59" s="18">
        <f t="shared" si="17"/>
        <v>0</v>
      </c>
      <c r="N59" s="18">
        <f t="shared" si="17"/>
        <v>0</v>
      </c>
      <c r="O59" s="18">
        <f t="shared" si="17"/>
        <v>0</v>
      </c>
      <c r="P59" s="18">
        <f t="shared" si="17"/>
        <v>0</v>
      </c>
      <c r="Q59" s="18">
        <f t="shared" si="17"/>
        <v>0</v>
      </c>
      <c r="R59" s="18">
        <f t="shared" si="17"/>
        <v>0</v>
      </c>
      <c r="S59" s="18">
        <f t="shared" si="17"/>
        <v>0</v>
      </c>
      <c r="T59" s="18">
        <f t="shared" si="17"/>
        <v>0</v>
      </c>
      <c r="U59" s="10">
        <f t="shared" si="11"/>
        <v>0</v>
      </c>
    </row>
    <row r="60" spans="2:21">
      <c r="B60" s="11"/>
      <c r="C60" s="22"/>
      <c r="D60" s="6">
        <v>2957</v>
      </c>
      <c r="E60" s="17" t="s">
        <v>76</v>
      </c>
      <c r="F60" s="18">
        <v>587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10">
        <f t="shared" si="11"/>
        <v>0</v>
      </c>
    </row>
    <row r="61" spans="2:21">
      <c r="B61" s="11"/>
      <c r="C61" s="6"/>
      <c r="D61" s="6">
        <v>2959</v>
      </c>
      <c r="E61" s="17" t="s">
        <v>76</v>
      </c>
      <c r="F61" s="18">
        <v>33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10">
        <f t="shared" si="11"/>
        <v>0</v>
      </c>
    </row>
    <row r="62" spans="2:21">
      <c r="B62" s="11"/>
      <c r="C62" s="6"/>
      <c r="D62" s="6">
        <v>4017</v>
      </c>
      <c r="E62" s="17" t="s">
        <v>77</v>
      </c>
      <c r="F62" s="18">
        <v>373394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10">
        <f t="shared" si="11"/>
        <v>0</v>
      </c>
    </row>
    <row r="63" spans="2:21">
      <c r="B63" s="11"/>
      <c r="C63" s="6"/>
      <c r="D63" s="6">
        <v>4019</v>
      </c>
      <c r="E63" s="17" t="s">
        <v>77</v>
      </c>
      <c r="F63" s="18">
        <v>20049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10">
        <f t="shared" si="11"/>
        <v>0</v>
      </c>
    </row>
    <row r="64" spans="2:21">
      <c r="B64" s="11"/>
      <c r="C64" s="6"/>
      <c r="D64" s="6">
        <v>4047</v>
      </c>
      <c r="E64" s="17" t="s">
        <v>78</v>
      </c>
      <c r="F64" s="18">
        <v>22759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10">
        <f t="shared" si="11"/>
        <v>0</v>
      </c>
    </row>
    <row r="65" spans="2:21">
      <c r="B65" s="11"/>
      <c r="C65" s="6"/>
      <c r="D65" s="6">
        <v>4049</v>
      </c>
      <c r="E65" s="17" t="s">
        <v>78</v>
      </c>
      <c r="F65" s="18">
        <v>1205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10">
        <f t="shared" si="11"/>
        <v>0</v>
      </c>
    </row>
    <row r="66" spans="2:21">
      <c r="B66" s="11"/>
      <c r="C66" s="6"/>
      <c r="D66" s="6">
        <v>4117</v>
      </c>
      <c r="E66" s="17" t="s">
        <v>79</v>
      </c>
      <c r="F66" s="18">
        <v>68326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10">
        <f t="shared" si="11"/>
        <v>0</v>
      </c>
    </row>
    <row r="67" spans="2:21">
      <c r="B67" s="11"/>
      <c r="C67" s="6"/>
      <c r="D67" s="6">
        <v>4119</v>
      </c>
      <c r="E67" s="17" t="s">
        <v>79</v>
      </c>
      <c r="F67" s="18">
        <v>3667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10">
        <f t="shared" si="11"/>
        <v>0</v>
      </c>
    </row>
    <row r="68" spans="2:21">
      <c r="B68" s="11"/>
      <c r="C68" s="6"/>
      <c r="D68" s="6">
        <v>4127</v>
      </c>
      <c r="E68" s="17" t="s">
        <v>80</v>
      </c>
      <c r="F68" s="18">
        <v>8904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10">
        <f t="shared" si="11"/>
        <v>0</v>
      </c>
    </row>
    <row r="69" spans="2:21">
      <c r="B69" s="11"/>
      <c r="C69" s="6"/>
      <c r="D69" s="6">
        <v>4129</v>
      </c>
      <c r="E69" s="17" t="s">
        <v>80</v>
      </c>
      <c r="F69" s="18">
        <v>479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10">
        <f t="shared" si="11"/>
        <v>0</v>
      </c>
    </row>
    <row r="70" spans="2:21">
      <c r="B70" s="11"/>
      <c r="C70" s="14"/>
      <c r="D70" s="6">
        <v>4177</v>
      </c>
      <c r="E70" s="17" t="s">
        <v>81</v>
      </c>
      <c r="F70" s="18">
        <v>156607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10">
        <f t="shared" si="11"/>
        <v>0</v>
      </c>
    </row>
    <row r="71" spans="2:21">
      <c r="B71" s="11"/>
      <c r="C71" s="14"/>
      <c r="D71" s="6">
        <v>4179</v>
      </c>
      <c r="E71" s="17" t="s">
        <v>81</v>
      </c>
      <c r="F71" s="18">
        <v>8339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10">
        <f t="shared" si="11"/>
        <v>0</v>
      </c>
    </row>
    <row r="72" spans="2:21">
      <c r="B72" s="11"/>
      <c r="C72" s="14"/>
      <c r="D72" s="6">
        <v>4217</v>
      </c>
      <c r="E72" s="17" t="s">
        <v>65</v>
      </c>
      <c r="F72" s="18">
        <v>11228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10">
        <f t="shared" si="11"/>
        <v>0</v>
      </c>
    </row>
    <row r="73" spans="2:21">
      <c r="B73" s="11"/>
      <c r="C73" s="6"/>
      <c r="D73" s="6">
        <v>4219</v>
      </c>
      <c r="E73" s="17" t="s">
        <v>65</v>
      </c>
      <c r="F73" s="18">
        <v>602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10">
        <f t="shared" si="11"/>
        <v>0</v>
      </c>
    </row>
    <row r="74" spans="2:21">
      <c r="B74" s="11"/>
      <c r="C74" s="6"/>
      <c r="D74" s="6">
        <v>4307</v>
      </c>
      <c r="E74" s="17" t="s">
        <v>38</v>
      </c>
      <c r="F74" s="18">
        <v>1172166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10">
        <f t="shared" si="11"/>
        <v>0</v>
      </c>
    </row>
    <row r="75" spans="2:21">
      <c r="B75" s="11"/>
      <c r="C75" s="22"/>
      <c r="D75" s="6">
        <v>4309</v>
      </c>
      <c r="E75" s="17" t="s">
        <v>38</v>
      </c>
      <c r="F75" s="18">
        <v>63352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10">
        <f t="shared" si="11"/>
        <v>0</v>
      </c>
    </row>
    <row r="76" spans="2:21">
      <c r="B76" s="11"/>
      <c r="C76" s="6"/>
      <c r="D76" s="6">
        <v>4417</v>
      </c>
      <c r="E76" s="17" t="s">
        <v>82</v>
      </c>
      <c r="F76" s="18">
        <v>5490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10">
        <f t="shared" si="11"/>
        <v>0</v>
      </c>
    </row>
    <row r="77" spans="2:21">
      <c r="B77" s="11"/>
      <c r="C77" s="6"/>
      <c r="D77" s="6">
        <v>4419</v>
      </c>
      <c r="E77" s="17" t="s">
        <v>82</v>
      </c>
      <c r="F77" s="18">
        <v>300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10">
        <f t="shared" si="11"/>
        <v>0</v>
      </c>
    </row>
    <row r="78" spans="2:21">
      <c r="B78" s="11"/>
      <c r="C78" s="6"/>
      <c r="D78" s="6">
        <v>4447</v>
      </c>
      <c r="E78" s="17" t="s">
        <v>83</v>
      </c>
      <c r="F78" s="18">
        <v>7891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10">
        <f t="shared" si="11"/>
        <v>0</v>
      </c>
    </row>
    <row r="79" spans="2:21">
      <c r="B79" s="11"/>
      <c r="C79" s="6"/>
      <c r="D79" s="6">
        <v>4449</v>
      </c>
      <c r="E79" s="17" t="s">
        <v>83</v>
      </c>
      <c r="F79" s="18">
        <v>423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10">
        <f t="shared" si="11"/>
        <v>0</v>
      </c>
    </row>
    <row r="80" spans="2:21">
      <c r="B80" s="5" t="s">
        <v>84</v>
      </c>
      <c r="C80" s="6"/>
      <c r="D80" s="6"/>
      <c r="E80" s="17" t="s">
        <v>85</v>
      </c>
      <c r="F80" s="9">
        <f t="shared" ref="F80:T80" si="18">SUM(F81+F85+F89+F93+F100+F91+F106)</f>
        <v>66513198</v>
      </c>
      <c r="G80" s="9">
        <f t="shared" si="18"/>
        <v>47686224</v>
      </c>
      <c r="H80" s="9">
        <f t="shared" si="18"/>
        <v>15400000</v>
      </c>
      <c r="I80" s="9">
        <f t="shared" si="18"/>
        <v>15400000</v>
      </c>
      <c r="J80" s="9">
        <f t="shared" si="18"/>
        <v>5000</v>
      </c>
      <c r="K80" s="9">
        <f t="shared" si="18"/>
        <v>15395000</v>
      </c>
      <c r="L80" s="9">
        <f t="shared" si="18"/>
        <v>0</v>
      </c>
      <c r="M80" s="9">
        <f t="shared" si="18"/>
        <v>0</v>
      </c>
      <c r="N80" s="9">
        <f t="shared" si="18"/>
        <v>0</v>
      </c>
      <c r="O80" s="9">
        <f t="shared" si="18"/>
        <v>0</v>
      </c>
      <c r="P80" s="9">
        <f t="shared" si="18"/>
        <v>0</v>
      </c>
      <c r="Q80" s="9">
        <f t="shared" si="18"/>
        <v>32286224</v>
      </c>
      <c r="R80" s="9">
        <f t="shared" si="18"/>
        <v>32286224</v>
      </c>
      <c r="S80" s="9">
        <f t="shared" si="18"/>
        <v>0</v>
      </c>
      <c r="T80" s="9">
        <f t="shared" si="18"/>
        <v>0</v>
      </c>
      <c r="U80" s="10">
        <f t="shared" ref="U80:U111" si="19">G80/F80</f>
        <v>0.71694378610392484</v>
      </c>
    </row>
    <row r="81" spans="2:21">
      <c r="B81" s="11"/>
      <c r="C81" s="6" t="s">
        <v>86</v>
      </c>
      <c r="D81" s="6"/>
      <c r="E81" s="17" t="s">
        <v>87</v>
      </c>
      <c r="F81" s="9">
        <f t="shared" ref="F81:T81" si="20">SUM(F82:F84)</f>
        <v>253000</v>
      </c>
      <c r="G81" s="9">
        <f t="shared" si="20"/>
        <v>350000</v>
      </c>
      <c r="H81" s="9">
        <f t="shared" si="20"/>
        <v>350000</v>
      </c>
      <c r="I81" s="9">
        <f t="shared" si="20"/>
        <v>350000</v>
      </c>
      <c r="J81" s="9">
        <f t="shared" si="20"/>
        <v>0</v>
      </c>
      <c r="K81" s="9">
        <f t="shared" si="20"/>
        <v>350000</v>
      </c>
      <c r="L81" s="9">
        <f t="shared" si="20"/>
        <v>0</v>
      </c>
      <c r="M81" s="9">
        <f t="shared" si="20"/>
        <v>0</v>
      </c>
      <c r="N81" s="9">
        <f t="shared" si="20"/>
        <v>0</v>
      </c>
      <c r="O81" s="9">
        <f t="shared" si="20"/>
        <v>0</v>
      </c>
      <c r="P81" s="9">
        <f t="shared" si="20"/>
        <v>0</v>
      </c>
      <c r="Q81" s="9">
        <f t="shared" si="20"/>
        <v>0</v>
      </c>
      <c r="R81" s="9">
        <f t="shared" si="20"/>
        <v>0</v>
      </c>
      <c r="S81" s="9">
        <f t="shared" si="20"/>
        <v>0</v>
      </c>
      <c r="T81" s="9">
        <f t="shared" si="20"/>
        <v>0</v>
      </c>
      <c r="U81" s="10">
        <f t="shared" si="19"/>
        <v>1.383399209486166</v>
      </c>
    </row>
    <row r="82" spans="2:21">
      <c r="B82" s="11"/>
      <c r="C82" s="6"/>
      <c r="D82" s="6" t="s">
        <v>88</v>
      </c>
      <c r="E82" s="17" t="s">
        <v>89</v>
      </c>
      <c r="F82" s="18">
        <v>3000</v>
      </c>
      <c r="G82" s="9">
        <f>SUM(H82+Q82)</f>
        <v>350000</v>
      </c>
      <c r="H82" s="9">
        <f>SUM(I82+L82+M82+N82+O82+P82)</f>
        <v>350000</v>
      </c>
      <c r="I82" s="9">
        <f>SUM(J82:K82)</f>
        <v>350000</v>
      </c>
      <c r="J82" s="9">
        <v>0</v>
      </c>
      <c r="K82" s="9">
        <v>350000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f>SUM(R82+T82)</f>
        <v>0</v>
      </c>
      <c r="R82" s="9">
        <v>0</v>
      </c>
      <c r="S82" s="9">
        <v>0</v>
      </c>
      <c r="T82" s="9">
        <v>0</v>
      </c>
      <c r="U82" s="10">
        <f t="shared" si="19"/>
        <v>116.66666666666667</v>
      </c>
    </row>
    <row r="83" spans="2:21">
      <c r="B83" s="11"/>
      <c r="C83" s="6"/>
      <c r="D83" s="6">
        <v>4300</v>
      </c>
      <c r="E83" s="17" t="s">
        <v>38</v>
      </c>
      <c r="F83" s="18">
        <v>242000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10">
        <f t="shared" si="19"/>
        <v>0</v>
      </c>
    </row>
    <row r="84" spans="2:21" ht="22.5">
      <c r="B84" s="11"/>
      <c r="C84" s="6"/>
      <c r="D84" s="6">
        <v>4400</v>
      </c>
      <c r="E84" s="17" t="s">
        <v>90</v>
      </c>
      <c r="F84" s="18">
        <v>8000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10">
        <f t="shared" si="19"/>
        <v>0</v>
      </c>
    </row>
    <row r="85" spans="2:21">
      <c r="B85" s="11"/>
      <c r="C85" s="6" t="s">
        <v>91</v>
      </c>
      <c r="D85" s="6"/>
      <c r="E85" s="17" t="s">
        <v>92</v>
      </c>
      <c r="F85" s="9">
        <f t="shared" ref="F85:T85" si="21">SUM(F86:F88)</f>
        <v>13066765</v>
      </c>
      <c r="G85" s="9">
        <f t="shared" si="21"/>
        <v>11400000</v>
      </c>
      <c r="H85" s="9">
        <f t="shared" si="21"/>
        <v>11400000</v>
      </c>
      <c r="I85" s="9">
        <f t="shared" si="21"/>
        <v>11400000</v>
      </c>
      <c r="J85" s="9">
        <f t="shared" si="21"/>
        <v>0</v>
      </c>
      <c r="K85" s="9">
        <f t="shared" si="21"/>
        <v>11400000</v>
      </c>
      <c r="L85" s="9">
        <f t="shared" si="21"/>
        <v>0</v>
      </c>
      <c r="M85" s="9">
        <f t="shared" si="21"/>
        <v>0</v>
      </c>
      <c r="N85" s="9">
        <f t="shared" si="21"/>
        <v>0</v>
      </c>
      <c r="O85" s="9">
        <f t="shared" si="21"/>
        <v>0</v>
      </c>
      <c r="P85" s="9">
        <f t="shared" si="21"/>
        <v>0</v>
      </c>
      <c r="Q85" s="9">
        <f t="shared" si="21"/>
        <v>0</v>
      </c>
      <c r="R85" s="9">
        <f t="shared" si="21"/>
        <v>0</v>
      </c>
      <c r="S85" s="9">
        <f t="shared" si="21"/>
        <v>0</v>
      </c>
      <c r="T85" s="9">
        <f t="shared" si="21"/>
        <v>0</v>
      </c>
      <c r="U85" s="10">
        <f t="shared" si="19"/>
        <v>0.87244241401754752</v>
      </c>
    </row>
    <row r="86" spans="2:21" ht="22.5">
      <c r="B86" s="11"/>
      <c r="C86" s="6"/>
      <c r="D86" s="6">
        <v>2650</v>
      </c>
      <c r="E86" s="17" t="s">
        <v>93</v>
      </c>
      <c r="F86" s="9">
        <v>1041666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10">
        <f t="shared" si="19"/>
        <v>0</v>
      </c>
    </row>
    <row r="87" spans="2:21">
      <c r="B87" s="11"/>
      <c r="C87" s="6"/>
      <c r="D87" s="6" t="s">
        <v>37</v>
      </c>
      <c r="E87" s="17" t="s">
        <v>38</v>
      </c>
      <c r="F87" s="18">
        <v>11375099</v>
      </c>
      <c r="G87" s="9">
        <f>SUM(H87+Q87)</f>
        <v>11400000</v>
      </c>
      <c r="H87" s="9">
        <f>SUM(I87+L87+M87+N87+O87+P87)</f>
        <v>11400000</v>
      </c>
      <c r="I87" s="9">
        <f>SUM(J87:K87)</f>
        <v>11400000</v>
      </c>
      <c r="J87" s="9">
        <v>0</v>
      </c>
      <c r="K87" s="9">
        <v>11400000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f>SUM(R87+T87)</f>
        <v>0</v>
      </c>
      <c r="R87" s="9">
        <v>0</v>
      </c>
      <c r="S87" s="9">
        <v>0</v>
      </c>
      <c r="T87" s="9">
        <v>0</v>
      </c>
      <c r="U87" s="10">
        <f t="shared" si="19"/>
        <v>1.0021890798488875</v>
      </c>
    </row>
    <row r="88" spans="2:21" ht="33.75">
      <c r="B88" s="11"/>
      <c r="C88" s="6"/>
      <c r="D88" s="6">
        <v>6030</v>
      </c>
      <c r="E88" s="17" t="s">
        <v>94</v>
      </c>
      <c r="F88" s="18">
        <v>650000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10">
        <f t="shared" si="19"/>
        <v>0</v>
      </c>
    </row>
    <row r="89" spans="2:21">
      <c r="B89" s="11"/>
      <c r="C89" s="6" t="s">
        <v>95</v>
      </c>
      <c r="D89" s="6"/>
      <c r="E89" s="17" t="s">
        <v>96</v>
      </c>
      <c r="F89" s="9">
        <f t="shared" ref="F89:T89" si="22">SUM(F90)</f>
        <v>3646150</v>
      </c>
      <c r="G89" s="9">
        <f t="shared" si="22"/>
        <v>500000</v>
      </c>
      <c r="H89" s="9">
        <f t="shared" si="22"/>
        <v>500000</v>
      </c>
      <c r="I89" s="9">
        <f t="shared" si="22"/>
        <v>500000</v>
      </c>
      <c r="J89" s="9">
        <f t="shared" si="22"/>
        <v>0</v>
      </c>
      <c r="K89" s="9">
        <f t="shared" si="22"/>
        <v>500000</v>
      </c>
      <c r="L89" s="9">
        <f t="shared" si="22"/>
        <v>0</v>
      </c>
      <c r="M89" s="9">
        <f t="shared" si="22"/>
        <v>0</v>
      </c>
      <c r="N89" s="9">
        <f t="shared" si="22"/>
        <v>0</v>
      </c>
      <c r="O89" s="9">
        <f t="shared" si="22"/>
        <v>0</v>
      </c>
      <c r="P89" s="9">
        <f t="shared" si="22"/>
        <v>0</v>
      </c>
      <c r="Q89" s="9">
        <f t="shared" si="22"/>
        <v>0</v>
      </c>
      <c r="R89" s="9">
        <f t="shared" si="22"/>
        <v>0</v>
      </c>
      <c r="S89" s="9">
        <f t="shared" si="22"/>
        <v>0</v>
      </c>
      <c r="T89" s="9">
        <f t="shared" si="22"/>
        <v>0</v>
      </c>
      <c r="U89" s="10">
        <f t="shared" si="19"/>
        <v>0.1371309463406607</v>
      </c>
    </row>
    <row r="90" spans="2:21">
      <c r="B90" s="11"/>
      <c r="C90" s="6"/>
      <c r="D90" s="6" t="s">
        <v>97</v>
      </c>
      <c r="E90" s="17" t="s">
        <v>98</v>
      </c>
      <c r="F90" s="18">
        <v>3646150</v>
      </c>
      <c r="G90" s="9">
        <f>SUM(H90+Q90)</f>
        <v>500000</v>
      </c>
      <c r="H90" s="9">
        <f>SUM(I90+L90+M90+N90+O90+P90)</f>
        <v>500000</v>
      </c>
      <c r="I90" s="9">
        <f>SUM(J90:K90)</f>
        <v>500000</v>
      </c>
      <c r="J90" s="9">
        <v>0</v>
      </c>
      <c r="K90" s="9">
        <v>500000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f>SUM(R90+T90)</f>
        <v>0</v>
      </c>
      <c r="R90" s="9">
        <v>0</v>
      </c>
      <c r="S90" s="9">
        <v>0</v>
      </c>
      <c r="T90" s="9">
        <v>0</v>
      </c>
      <c r="U90" s="10">
        <f t="shared" si="19"/>
        <v>0.1371309463406607</v>
      </c>
    </row>
    <row r="91" spans="2:21">
      <c r="B91" s="11"/>
      <c r="C91" s="6">
        <v>60013</v>
      </c>
      <c r="D91" s="6"/>
      <c r="E91" s="17" t="s">
        <v>99</v>
      </c>
      <c r="F91" s="18">
        <f t="shared" ref="F91:T91" si="23">SUM(F92)</f>
        <v>77134</v>
      </c>
      <c r="G91" s="18">
        <f t="shared" si="23"/>
        <v>0</v>
      </c>
      <c r="H91" s="18">
        <f t="shared" si="23"/>
        <v>0</v>
      </c>
      <c r="I91" s="18">
        <f t="shared" si="23"/>
        <v>0</v>
      </c>
      <c r="J91" s="18">
        <f t="shared" si="23"/>
        <v>0</v>
      </c>
      <c r="K91" s="18">
        <f t="shared" si="23"/>
        <v>0</v>
      </c>
      <c r="L91" s="18">
        <f t="shared" si="23"/>
        <v>0</v>
      </c>
      <c r="M91" s="18">
        <f t="shared" si="23"/>
        <v>0</v>
      </c>
      <c r="N91" s="18">
        <f t="shared" si="23"/>
        <v>0</v>
      </c>
      <c r="O91" s="18">
        <f t="shared" si="23"/>
        <v>0</v>
      </c>
      <c r="P91" s="18">
        <f t="shared" si="23"/>
        <v>0</v>
      </c>
      <c r="Q91" s="18">
        <f t="shared" si="23"/>
        <v>0</v>
      </c>
      <c r="R91" s="18">
        <f t="shared" si="23"/>
        <v>0</v>
      </c>
      <c r="S91" s="18">
        <f t="shared" si="23"/>
        <v>0</v>
      </c>
      <c r="T91" s="18">
        <f t="shared" si="23"/>
        <v>0</v>
      </c>
      <c r="U91" s="10">
        <f t="shared" si="19"/>
        <v>0</v>
      </c>
    </row>
    <row r="92" spans="2:21">
      <c r="B92" s="11"/>
      <c r="C92" s="6"/>
      <c r="D92" s="6">
        <v>6050</v>
      </c>
      <c r="E92" s="17" t="s">
        <v>100</v>
      </c>
      <c r="F92" s="18">
        <v>77134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10">
        <f t="shared" si="19"/>
        <v>0</v>
      </c>
    </row>
    <row r="93" spans="2:21" ht="22.5">
      <c r="B93" s="11"/>
      <c r="C93" s="6" t="s">
        <v>101</v>
      </c>
      <c r="D93" s="6"/>
      <c r="E93" s="17" t="s">
        <v>102</v>
      </c>
      <c r="F93" s="9">
        <f t="shared" ref="F93:T93" si="24">SUM(F94:F99)</f>
        <v>17734118</v>
      </c>
      <c r="G93" s="9">
        <f t="shared" si="24"/>
        <v>13818471</v>
      </c>
      <c r="H93" s="9">
        <f t="shared" si="24"/>
        <v>1720000</v>
      </c>
      <c r="I93" s="9">
        <f t="shared" si="24"/>
        <v>1720000</v>
      </c>
      <c r="J93" s="9">
        <f t="shared" si="24"/>
        <v>5000</v>
      </c>
      <c r="K93" s="9">
        <f t="shared" si="24"/>
        <v>1715000</v>
      </c>
      <c r="L93" s="9">
        <f t="shared" si="24"/>
        <v>0</v>
      </c>
      <c r="M93" s="9">
        <f t="shared" si="24"/>
        <v>0</v>
      </c>
      <c r="N93" s="9">
        <f t="shared" si="24"/>
        <v>0</v>
      </c>
      <c r="O93" s="9">
        <f t="shared" si="24"/>
        <v>0</v>
      </c>
      <c r="P93" s="9">
        <f t="shared" si="24"/>
        <v>0</v>
      </c>
      <c r="Q93" s="9">
        <f t="shared" si="24"/>
        <v>12098471</v>
      </c>
      <c r="R93" s="9">
        <f t="shared" si="24"/>
        <v>12098471</v>
      </c>
      <c r="S93" s="9">
        <f t="shared" si="24"/>
        <v>0</v>
      </c>
      <c r="T93" s="9">
        <f t="shared" si="24"/>
        <v>0</v>
      </c>
      <c r="U93" s="10">
        <f t="shared" si="19"/>
        <v>0.77920260821541842</v>
      </c>
    </row>
    <row r="94" spans="2:21">
      <c r="B94" s="11"/>
      <c r="C94" s="6"/>
      <c r="D94" s="6" t="s">
        <v>103</v>
      </c>
      <c r="E94" s="17" t="s">
        <v>81</v>
      </c>
      <c r="F94" s="18">
        <v>26600</v>
      </c>
      <c r="G94" s="9">
        <f t="shared" ref="G94:G99" si="25">SUM(H94+Q94)</f>
        <v>5000</v>
      </c>
      <c r="H94" s="9">
        <f t="shared" ref="H94:H99" si="26">SUM(I94+L94+M94+N94+O94+P94)</f>
        <v>5000</v>
      </c>
      <c r="I94" s="9">
        <f t="shared" ref="I94:I99" si="27">SUM(J94:K94)</f>
        <v>5000</v>
      </c>
      <c r="J94" s="9">
        <v>5000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f t="shared" ref="Q94:Q99" si="28">SUM(R94+T94)</f>
        <v>0</v>
      </c>
      <c r="R94" s="9">
        <v>0</v>
      </c>
      <c r="S94" s="9">
        <v>0</v>
      </c>
      <c r="T94" s="9">
        <v>0</v>
      </c>
      <c r="U94" s="10">
        <f t="shared" si="19"/>
        <v>0.18796992481203006</v>
      </c>
    </row>
    <row r="95" spans="2:21">
      <c r="B95" s="11"/>
      <c r="C95" s="6"/>
      <c r="D95" s="6" t="s">
        <v>88</v>
      </c>
      <c r="E95" s="17" t="s">
        <v>89</v>
      </c>
      <c r="F95" s="18">
        <v>90000</v>
      </c>
      <c r="G95" s="9">
        <f t="shared" si="25"/>
        <v>70000</v>
      </c>
      <c r="H95" s="9">
        <f t="shared" si="26"/>
        <v>70000</v>
      </c>
      <c r="I95" s="9">
        <f t="shared" si="27"/>
        <v>70000</v>
      </c>
      <c r="J95" s="9">
        <v>0</v>
      </c>
      <c r="K95" s="9">
        <v>70000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f t="shared" si="28"/>
        <v>0</v>
      </c>
      <c r="R95" s="9">
        <v>0</v>
      </c>
      <c r="S95" s="9">
        <v>0</v>
      </c>
      <c r="T95" s="9">
        <v>0</v>
      </c>
      <c r="U95" s="10">
        <f t="shared" si="19"/>
        <v>0.77777777777777779</v>
      </c>
    </row>
    <row r="96" spans="2:21">
      <c r="B96" s="11"/>
      <c r="C96" s="6"/>
      <c r="D96" s="6" t="s">
        <v>97</v>
      </c>
      <c r="E96" s="17" t="s">
        <v>98</v>
      </c>
      <c r="F96" s="18">
        <v>604409</v>
      </c>
      <c r="G96" s="9">
        <f t="shared" si="25"/>
        <v>620000</v>
      </c>
      <c r="H96" s="9">
        <f t="shared" si="26"/>
        <v>620000</v>
      </c>
      <c r="I96" s="9">
        <f t="shared" si="27"/>
        <v>620000</v>
      </c>
      <c r="J96" s="9">
        <v>0</v>
      </c>
      <c r="K96" s="9">
        <v>620000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f t="shared" si="28"/>
        <v>0</v>
      </c>
      <c r="R96" s="9">
        <v>0</v>
      </c>
      <c r="S96" s="9">
        <v>0</v>
      </c>
      <c r="T96" s="9">
        <v>0</v>
      </c>
      <c r="U96" s="10">
        <f t="shared" si="19"/>
        <v>1.0257954464609229</v>
      </c>
    </row>
    <row r="97" spans="2:21">
      <c r="B97" s="11"/>
      <c r="C97" s="6"/>
      <c r="D97" s="6" t="s">
        <v>37</v>
      </c>
      <c r="E97" s="17" t="s">
        <v>38</v>
      </c>
      <c r="F97" s="18">
        <v>1137781</v>
      </c>
      <c r="G97" s="9">
        <f t="shared" si="25"/>
        <v>1000000</v>
      </c>
      <c r="H97" s="9">
        <f t="shared" si="26"/>
        <v>1000000</v>
      </c>
      <c r="I97" s="9">
        <f t="shared" si="27"/>
        <v>1000000</v>
      </c>
      <c r="J97" s="9">
        <v>0</v>
      </c>
      <c r="K97" s="9">
        <v>1000000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f t="shared" si="28"/>
        <v>0</v>
      </c>
      <c r="R97" s="9">
        <v>0</v>
      </c>
      <c r="S97" s="9">
        <v>0</v>
      </c>
      <c r="T97" s="9">
        <v>0</v>
      </c>
      <c r="U97" s="10">
        <f t="shared" si="19"/>
        <v>0.87890376091708333</v>
      </c>
    </row>
    <row r="98" spans="2:21" ht="22.5">
      <c r="B98" s="11"/>
      <c r="C98" s="6"/>
      <c r="D98" s="6" t="s">
        <v>104</v>
      </c>
      <c r="E98" s="17" t="s">
        <v>105</v>
      </c>
      <c r="F98" s="18">
        <v>60344</v>
      </c>
      <c r="G98" s="9">
        <f t="shared" si="25"/>
        <v>25000</v>
      </c>
      <c r="H98" s="9">
        <f t="shared" si="26"/>
        <v>25000</v>
      </c>
      <c r="I98" s="9">
        <f t="shared" si="27"/>
        <v>25000</v>
      </c>
      <c r="J98" s="9">
        <v>0</v>
      </c>
      <c r="K98" s="9">
        <v>25000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f t="shared" si="28"/>
        <v>0</v>
      </c>
      <c r="R98" s="9">
        <v>0</v>
      </c>
      <c r="S98" s="9">
        <v>0</v>
      </c>
      <c r="T98" s="9">
        <v>0</v>
      </c>
      <c r="U98" s="10">
        <f t="shared" si="19"/>
        <v>0.41429139599628795</v>
      </c>
    </row>
    <row r="99" spans="2:21">
      <c r="B99" s="11"/>
      <c r="C99" s="6"/>
      <c r="D99" s="6" t="s">
        <v>106</v>
      </c>
      <c r="E99" s="17" t="s">
        <v>100</v>
      </c>
      <c r="F99" s="18">
        <v>15814984</v>
      </c>
      <c r="G99" s="9">
        <f t="shared" si="25"/>
        <v>12098471</v>
      </c>
      <c r="H99" s="9">
        <f t="shared" si="26"/>
        <v>0</v>
      </c>
      <c r="I99" s="9">
        <f t="shared" si="27"/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f t="shared" si="28"/>
        <v>12098471</v>
      </c>
      <c r="R99" s="9">
        <v>12098471</v>
      </c>
      <c r="S99" s="9">
        <v>0</v>
      </c>
      <c r="T99" s="9">
        <v>0</v>
      </c>
      <c r="U99" s="10">
        <f t="shared" si="19"/>
        <v>0.76500052102487115</v>
      </c>
    </row>
    <row r="100" spans="2:21">
      <c r="B100" s="11"/>
      <c r="C100" s="6" t="s">
        <v>107</v>
      </c>
      <c r="D100" s="6"/>
      <c r="E100" s="17" t="s">
        <v>108</v>
      </c>
      <c r="F100" s="9">
        <f t="shared" ref="F100:T100" si="29">SUM(F101:F105)</f>
        <v>31721131</v>
      </c>
      <c r="G100" s="9">
        <f t="shared" si="29"/>
        <v>21617753</v>
      </c>
      <c r="H100" s="9">
        <f t="shared" si="29"/>
        <v>1430000</v>
      </c>
      <c r="I100" s="9">
        <f t="shared" si="29"/>
        <v>1430000</v>
      </c>
      <c r="J100" s="9">
        <f t="shared" si="29"/>
        <v>0</v>
      </c>
      <c r="K100" s="9">
        <f t="shared" si="29"/>
        <v>1430000</v>
      </c>
      <c r="L100" s="9">
        <f t="shared" si="29"/>
        <v>0</v>
      </c>
      <c r="M100" s="9">
        <f t="shared" si="29"/>
        <v>0</v>
      </c>
      <c r="N100" s="9">
        <f t="shared" si="29"/>
        <v>0</v>
      </c>
      <c r="O100" s="9">
        <f t="shared" si="29"/>
        <v>0</v>
      </c>
      <c r="P100" s="9">
        <f t="shared" si="29"/>
        <v>0</v>
      </c>
      <c r="Q100" s="9">
        <f t="shared" si="29"/>
        <v>20187753</v>
      </c>
      <c r="R100" s="9">
        <f t="shared" si="29"/>
        <v>20187753</v>
      </c>
      <c r="S100" s="9">
        <f t="shared" si="29"/>
        <v>0</v>
      </c>
      <c r="T100" s="9">
        <f t="shared" si="29"/>
        <v>0</v>
      </c>
      <c r="U100" s="10">
        <f t="shared" si="19"/>
        <v>0.68149376514979876</v>
      </c>
    </row>
    <row r="101" spans="2:21">
      <c r="B101" s="11"/>
      <c r="C101" s="6"/>
      <c r="D101" s="6" t="s">
        <v>97</v>
      </c>
      <c r="E101" s="17" t="s">
        <v>98</v>
      </c>
      <c r="F101" s="18">
        <v>280000</v>
      </c>
      <c r="G101" s="9">
        <f>SUM(H101+Q101)</f>
        <v>300000</v>
      </c>
      <c r="H101" s="9">
        <f>SUM(I101+L101+M101+N101+O101+P101)</f>
        <v>300000</v>
      </c>
      <c r="I101" s="9">
        <f>SUM(J101:K101)</f>
        <v>300000</v>
      </c>
      <c r="J101" s="9">
        <v>0</v>
      </c>
      <c r="K101" s="9">
        <v>300000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f>SUM(R101+T101)</f>
        <v>0</v>
      </c>
      <c r="R101" s="9">
        <v>0</v>
      </c>
      <c r="S101" s="9">
        <v>0</v>
      </c>
      <c r="T101" s="9">
        <v>0</v>
      </c>
      <c r="U101" s="10">
        <f t="shared" si="19"/>
        <v>1.0714285714285714</v>
      </c>
    </row>
    <row r="102" spans="2:21">
      <c r="B102" s="11"/>
      <c r="C102" s="6"/>
      <c r="D102" s="6" t="s">
        <v>37</v>
      </c>
      <c r="E102" s="17" t="s">
        <v>38</v>
      </c>
      <c r="F102" s="18">
        <v>978793</v>
      </c>
      <c r="G102" s="9">
        <f>SUM(H102+Q102)</f>
        <v>1000000</v>
      </c>
      <c r="H102" s="9">
        <f>SUM(I102+L102+M102+N102+O102+P102)</f>
        <v>1000000</v>
      </c>
      <c r="I102" s="9">
        <f>SUM(J102:K102)</f>
        <v>1000000</v>
      </c>
      <c r="J102" s="9">
        <v>0</v>
      </c>
      <c r="K102" s="9">
        <v>1000000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f>SUM(R102+T102)</f>
        <v>0</v>
      </c>
      <c r="R102" s="9">
        <v>0</v>
      </c>
      <c r="S102" s="9">
        <v>0</v>
      </c>
      <c r="T102" s="9">
        <v>0</v>
      </c>
      <c r="U102" s="10">
        <f t="shared" si="19"/>
        <v>1.0216664810639227</v>
      </c>
    </row>
    <row r="103" spans="2:21">
      <c r="B103" s="11"/>
      <c r="C103" s="6"/>
      <c r="D103" s="6" t="s">
        <v>109</v>
      </c>
      <c r="E103" s="17" t="s">
        <v>110</v>
      </c>
      <c r="F103" s="18">
        <v>164207</v>
      </c>
      <c r="G103" s="9">
        <f>SUM(H103+Q103)</f>
        <v>130000</v>
      </c>
      <c r="H103" s="9">
        <f>SUM(I103+L103+M103+N103+O103+P103)</f>
        <v>130000</v>
      </c>
      <c r="I103" s="9">
        <f>SUM(J103:K103)</f>
        <v>130000</v>
      </c>
      <c r="J103" s="9">
        <v>0</v>
      </c>
      <c r="K103" s="9">
        <v>130000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f>SUM(R103+T103)</f>
        <v>0</v>
      </c>
      <c r="R103" s="9">
        <v>0</v>
      </c>
      <c r="S103" s="9">
        <v>0</v>
      </c>
      <c r="T103" s="9">
        <v>0</v>
      </c>
      <c r="U103" s="10">
        <f t="shared" si="19"/>
        <v>0.79168366756593811</v>
      </c>
    </row>
    <row r="104" spans="2:21">
      <c r="B104" s="11"/>
      <c r="C104" s="6"/>
      <c r="D104" s="6">
        <v>4610</v>
      </c>
      <c r="E104" s="17" t="s">
        <v>111</v>
      </c>
      <c r="F104" s="18">
        <v>9212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10">
        <f t="shared" si="19"/>
        <v>0</v>
      </c>
    </row>
    <row r="105" spans="2:21">
      <c r="B105" s="11"/>
      <c r="C105" s="6"/>
      <c r="D105" s="6" t="s">
        <v>106</v>
      </c>
      <c r="E105" s="17" t="s">
        <v>100</v>
      </c>
      <c r="F105" s="18">
        <v>30288919</v>
      </c>
      <c r="G105" s="9">
        <f>SUM(H105+Q105)</f>
        <v>20187753</v>
      </c>
      <c r="H105" s="9">
        <f>SUM(I105+L105+M105+N105+O105+P105)</f>
        <v>0</v>
      </c>
      <c r="I105" s="9">
        <f>SUM(J105:K105)</f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f>SUM(R105+T105)</f>
        <v>20187753</v>
      </c>
      <c r="R105" s="9">
        <v>20187753</v>
      </c>
      <c r="S105" s="9">
        <v>0</v>
      </c>
      <c r="T105" s="9">
        <v>0</v>
      </c>
      <c r="U105" s="10">
        <f t="shared" si="19"/>
        <v>0.66650622295236095</v>
      </c>
    </row>
    <row r="106" spans="2:21">
      <c r="B106" s="11"/>
      <c r="C106" s="6">
        <v>60095</v>
      </c>
      <c r="D106" s="6"/>
      <c r="E106" s="17" t="s">
        <v>42</v>
      </c>
      <c r="F106" s="18">
        <f t="shared" ref="F106:T106" si="30">SUM(F107)</f>
        <v>14900</v>
      </c>
      <c r="G106" s="18">
        <f t="shared" si="30"/>
        <v>0</v>
      </c>
      <c r="H106" s="18">
        <f t="shared" si="30"/>
        <v>0</v>
      </c>
      <c r="I106" s="18">
        <f t="shared" si="30"/>
        <v>0</v>
      </c>
      <c r="J106" s="18">
        <f t="shared" si="30"/>
        <v>0</v>
      </c>
      <c r="K106" s="18">
        <f t="shared" si="30"/>
        <v>0</v>
      </c>
      <c r="L106" s="18">
        <f t="shared" si="30"/>
        <v>0</v>
      </c>
      <c r="M106" s="18">
        <f t="shared" si="30"/>
        <v>0</v>
      </c>
      <c r="N106" s="18">
        <f t="shared" si="30"/>
        <v>0</v>
      </c>
      <c r="O106" s="18">
        <f t="shared" si="30"/>
        <v>0</v>
      </c>
      <c r="P106" s="18">
        <f t="shared" si="30"/>
        <v>0</v>
      </c>
      <c r="Q106" s="18">
        <f t="shared" si="30"/>
        <v>0</v>
      </c>
      <c r="R106" s="18">
        <f t="shared" si="30"/>
        <v>0</v>
      </c>
      <c r="S106" s="18">
        <f t="shared" si="30"/>
        <v>0</v>
      </c>
      <c r="T106" s="18">
        <f t="shared" si="30"/>
        <v>0</v>
      </c>
      <c r="U106" s="10">
        <f t="shared" si="19"/>
        <v>0</v>
      </c>
    </row>
    <row r="107" spans="2:21">
      <c r="B107" s="11"/>
      <c r="C107" s="6"/>
      <c r="D107" s="6">
        <v>4300</v>
      </c>
      <c r="E107" s="17" t="s">
        <v>38</v>
      </c>
      <c r="F107" s="18">
        <v>14900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10">
        <f t="shared" si="19"/>
        <v>0</v>
      </c>
    </row>
    <row r="108" spans="2:21">
      <c r="B108" s="5" t="s">
        <v>112</v>
      </c>
      <c r="C108" s="6"/>
      <c r="D108" s="6"/>
      <c r="E108" s="17" t="s">
        <v>113</v>
      </c>
      <c r="F108" s="9">
        <f t="shared" ref="F108:T108" si="31">SUM(F109)</f>
        <v>631116</v>
      </c>
      <c r="G108" s="9">
        <f t="shared" si="31"/>
        <v>789084</v>
      </c>
      <c r="H108" s="9">
        <f t="shared" si="31"/>
        <v>789084</v>
      </c>
      <c r="I108" s="9">
        <f t="shared" si="31"/>
        <v>433084</v>
      </c>
      <c r="J108" s="9">
        <f t="shared" si="31"/>
        <v>237233</v>
      </c>
      <c r="K108" s="9">
        <f t="shared" si="31"/>
        <v>195851</v>
      </c>
      <c r="L108" s="9">
        <f t="shared" si="31"/>
        <v>350000</v>
      </c>
      <c r="M108" s="9">
        <f t="shared" si="31"/>
        <v>6000</v>
      </c>
      <c r="N108" s="9">
        <f t="shared" si="31"/>
        <v>0</v>
      </c>
      <c r="O108" s="9">
        <f t="shared" si="31"/>
        <v>0</v>
      </c>
      <c r="P108" s="9">
        <f t="shared" si="31"/>
        <v>0</v>
      </c>
      <c r="Q108" s="9">
        <f t="shared" si="31"/>
        <v>0</v>
      </c>
      <c r="R108" s="9">
        <f t="shared" si="31"/>
        <v>0</v>
      </c>
      <c r="S108" s="9">
        <f t="shared" si="31"/>
        <v>0</v>
      </c>
      <c r="T108" s="9">
        <f t="shared" si="31"/>
        <v>0</v>
      </c>
      <c r="U108" s="10">
        <f t="shared" si="19"/>
        <v>1.2502994695111518</v>
      </c>
    </row>
    <row r="109" spans="2:21">
      <c r="B109" s="11"/>
      <c r="C109" s="6" t="s">
        <v>114</v>
      </c>
      <c r="D109" s="6"/>
      <c r="E109" s="17" t="s">
        <v>115</v>
      </c>
      <c r="F109" s="9">
        <f t="shared" ref="F109:T109" si="32">SUM(F110:F126)</f>
        <v>631116</v>
      </c>
      <c r="G109" s="9">
        <f t="shared" si="32"/>
        <v>789084</v>
      </c>
      <c r="H109" s="9">
        <f t="shared" si="32"/>
        <v>789084</v>
      </c>
      <c r="I109" s="9">
        <f t="shared" si="32"/>
        <v>433084</v>
      </c>
      <c r="J109" s="9">
        <f t="shared" si="32"/>
        <v>237233</v>
      </c>
      <c r="K109" s="9">
        <f t="shared" si="32"/>
        <v>195851</v>
      </c>
      <c r="L109" s="9">
        <f t="shared" si="32"/>
        <v>350000</v>
      </c>
      <c r="M109" s="9">
        <f t="shared" si="32"/>
        <v>6000</v>
      </c>
      <c r="N109" s="9">
        <f t="shared" si="32"/>
        <v>0</v>
      </c>
      <c r="O109" s="9">
        <f t="shared" si="32"/>
        <v>0</v>
      </c>
      <c r="P109" s="9">
        <f t="shared" si="32"/>
        <v>0</v>
      </c>
      <c r="Q109" s="9">
        <f t="shared" si="32"/>
        <v>0</v>
      </c>
      <c r="R109" s="9">
        <f t="shared" si="32"/>
        <v>0</v>
      </c>
      <c r="S109" s="9">
        <f t="shared" si="32"/>
        <v>0</v>
      </c>
      <c r="T109" s="9">
        <f t="shared" si="32"/>
        <v>0</v>
      </c>
      <c r="U109" s="10">
        <f t="shared" si="19"/>
        <v>1.2502994695111518</v>
      </c>
    </row>
    <row r="110" spans="2:21" ht="33.75">
      <c r="B110" s="11"/>
      <c r="C110" s="6"/>
      <c r="D110" s="6" t="s">
        <v>116</v>
      </c>
      <c r="E110" s="17" t="s">
        <v>117</v>
      </c>
      <c r="F110" s="18">
        <v>140000</v>
      </c>
      <c r="G110" s="9">
        <v>350000</v>
      </c>
      <c r="H110" s="9">
        <v>350000</v>
      </c>
      <c r="I110" s="9">
        <f t="shared" ref="I110:I116" si="33">SUM(J110:K110)</f>
        <v>0</v>
      </c>
      <c r="J110" s="9">
        <v>0</v>
      </c>
      <c r="K110" s="9">
        <v>0</v>
      </c>
      <c r="L110" s="9">
        <v>350000</v>
      </c>
      <c r="M110" s="9">
        <v>0</v>
      </c>
      <c r="N110" s="9">
        <v>0</v>
      </c>
      <c r="O110" s="9">
        <v>0</v>
      </c>
      <c r="P110" s="9">
        <v>0</v>
      </c>
      <c r="Q110" s="9">
        <f t="shared" ref="Q110:Q116" si="34">SUM(R110+T110)</f>
        <v>0</v>
      </c>
      <c r="R110" s="9">
        <v>0</v>
      </c>
      <c r="S110" s="9">
        <v>0</v>
      </c>
      <c r="T110" s="9">
        <v>0</v>
      </c>
      <c r="U110" s="10">
        <f t="shared" si="19"/>
        <v>2.5</v>
      </c>
    </row>
    <row r="111" spans="2:21" ht="22.5">
      <c r="B111" s="11"/>
      <c r="C111" s="6"/>
      <c r="D111" s="6" t="s">
        <v>118</v>
      </c>
      <c r="E111" s="17" t="s">
        <v>119</v>
      </c>
      <c r="F111" s="18">
        <v>6000</v>
      </c>
      <c r="G111" s="9">
        <f t="shared" ref="G111:G116" si="35">SUM(H111+Q111)</f>
        <v>6000</v>
      </c>
      <c r="H111" s="9">
        <f t="shared" ref="H111:H116" si="36">SUM(I111+L111+M111+N111+O111+P111)</f>
        <v>6000</v>
      </c>
      <c r="I111" s="9">
        <f t="shared" si="33"/>
        <v>0</v>
      </c>
      <c r="J111" s="9">
        <v>0</v>
      </c>
      <c r="K111" s="9">
        <v>0</v>
      </c>
      <c r="L111" s="9">
        <v>0</v>
      </c>
      <c r="M111" s="9">
        <v>6000</v>
      </c>
      <c r="N111" s="9">
        <v>0</v>
      </c>
      <c r="O111" s="9">
        <v>0</v>
      </c>
      <c r="P111" s="9">
        <v>0</v>
      </c>
      <c r="Q111" s="9">
        <f t="shared" si="34"/>
        <v>0</v>
      </c>
      <c r="R111" s="9">
        <v>0</v>
      </c>
      <c r="S111" s="9">
        <v>0</v>
      </c>
      <c r="T111" s="9">
        <v>0</v>
      </c>
      <c r="U111" s="10">
        <f t="shared" si="19"/>
        <v>1</v>
      </c>
    </row>
    <row r="112" spans="2:21">
      <c r="B112" s="11"/>
      <c r="C112" s="6"/>
      <c r="D112" s="6" t="s">
        <v>120</v>
      </c>
      <c r="E112" s="17" t="s">
        <v>77</v>
      </c>
      <c r="F112" s="18">
        <v>143998</v>
      </c>
      <c r="G112" s="9">
        <f t="shared" si="35"/>
        <v>148338</v>
      </c>
      <c r="H112" s="9">
        <f t="shared" si="36"/>
        <v>148338</v>
      </c>
      <c r="I112" s="9">
        <f t="shared" si="33"/>
        <v>148338</v>
      </c>
      <c r="J112" s="9">
        <v>148338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f t="shared" si="34"/>
        <v>0</v>
      </c>
      <c r="R112" s="9">
        <v>0</v>
      </c>
      <c r="S112" s="9">
        <v>0</v>
      </c>
      <c r="T112" s="9">
        <v>0</v>
      </c>
      <c r="U112" s="10">
        <f t="shared" ref="U112:U125" si="37">G112/F112</f>
        <v>1.0301393074903817</v>
      </c>
    </row>
    <row r="113" spans="2:21">
      <c r="B113" s="11"/>
      <c r="C113" s="6"/>
      <c r="D113" s="6" t="s">
        <v>121</v>
      </c>
      <c r="E113" s="17" t="s">
        <v>78</v>
      </c>
      <c r="F113" s="18">
        <v>11356</v>
      </c>
      <c r="G113" s="9">
        <f t="shared" si="35"/>
        <v>11934</v>
      </c>
      <c r="H113" s="9">
        <f t="shared" si="36"/>
        <v>11934</v>
      </c>
      <c r="I113" s="9">
        <f t="shared" si="33"/>
        <v>11934</v>
      </c>
      <c r="J113" s="9">
        <v>11934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f t="shared" si="34"/>
        <v>0</v>
      </c>
      <c r="R113" s="9">
        <v>0</v>
      </c>
      <c r="S113" s="9">
        <v>0</v>
      </c>
      <c r="T113" s="9">
        <v>0</v>
      </c>
      <c r="U113" s="10">
        <f t="shared" si="37"/>
        <v>1.0508982035928143</v>
      </c>
    </row>
    <row r="114" spans="2:21">
      <c r="B114" s="11"/>
      <c r="C114" s="6"/>
      <c r="D114" s="6" t="s">
        <v>122</v>
      </c>
      <c r="E114" s="17" t="s">
        <v>79</v>
      </c>
      <c r="F114" s="18">
        <v>26705</v>
      </c>
      <c r="G114" s="9">
        <f t="shared" si="35"/>
        <v>27551</v>
      </c>
      <c r="H114" s="9">
        <f t="shared" si="36"/>
        <v>27551</v>
      </c>
      <c r="I114" s="9">
        <f t="shared" si="33"/>
        <v>27551</v>
      </c>
      <c r="J114" s="9">
        <v>27551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f t="shared" si="34"/>
        <v>0</v>
      </c>
      <c r="R114" s="9">
        <v>0</v>
      </c>
      <c r="S114" s="9">
        <v>0</v>
      </c>
      <c r="T114" s="9">
        <v>0</v>
      </c>
      <c r="U114" s="10">
        <f t="shared" si="37"/>
        <v>1.0316794607751358</v>
      </c>
    </row>
    <row r="115" spans="2:21">
      <c r="B115" s="11"/>
      <c r="C115" s="6"/>
      <c r="D115" s="6" t="s">
        <v>123</v>
      </c>
      <c r="E115" s="17" t="s">
        <v>80</v>
      </c>
      <c r="F115" s="18">
        <v>3806</v>
      </c>
      <c r="G115" s="9">
        <f t="shared" si="35"/>
        <v>27196</v>
      </c>
      <c r="H115" s="9">
        <f t="shared" si="36"/>
        <v>27196</v>
      </c>
      <c r="I115" s="9">
        <f t="shared" si="33"/>
        <v>27196</v>
      </c>
      <c r="J115" s="9">
        <v>27196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f t="shared" si="34"/>
        <v>0</v>
      </c>
      <c r="R115" s="9">
        <v>0</v>
      </c>
      <c r="S115" s="9">
        <v>0</v>
      </c>
      <c r="T115" s="9">
        <v>0</v>
      </c>
      <c r="U115" s="10">
        <f t="shared" si="37"/>
        <v>7.1455596426694692</v>
      </c>
    </row>
    <row r="116" spans="2:21">
      <c r="B116" s="11"/>
      <c r="C116" s="6"/>
      <c r="D116" s="6" t="s">
        <v>103</v>
      </c>
      <c r="E116" s="17" t="s">
        <v>81</v>
      </c>
      <c r="F116" s="18">
        <v>16000</v>
      </c>
      <c r="G116" s="9">
        <f t="shared" si="35"/>
        <v>20000</v>
      </c>
      <c r="H116" s="9">
        <f t="shared" si="36"/>
        <v>20000</v>
      </c>
      <c r="I116" s="9">
        <f t="shared" si="33"/>
        <v>20000</v>
      </c>
      <c r="J116" s="9">
        <v>20000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f t="shared" si="34"/>
        <v>0</v>
      </c>
      <c r="R116" s="9">
        <v>0</v>
      </c>
      <c r="S116" s="9">
        <v>0</v>
      </c>
      <c r="T116" s="9">
        <v>0</v>
      </c>
      <c r="U116" s="10">
        <f t="shared" si="37"/>
        <v>1.25</v>
      </c>
    </row>
    <row r="117" spans="2:21">
      <c r="B117" s="11"/>
      <c r="C117" s="6"/>
      <c r="D117" s="6">
        <v>4190</v>
      </c>
      <c r="E117" s="17" t="s">
        <v>124</v>
      </c>
      <c r="F117" s="18">
        <v>1000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10">
        <f t="shared" si="37"/>
        <v>0</v>
      </c>
    </row>
    <row r="118" spans="2:21">
      <c r="B118" s="11"/>
      <c r="C118" s="6"/>
      <c r="D118" s="6" t="s">
        <v>125</v>
      </c>
      <c r="E118" s="17" t="s">
        <v>65</v>
      </c>
      <c r="F118" s="18">
        <v>15000</v>
      </c>
      <c r="G118" s="9">
        <f t="shared" ref="G118:G126" si="38">SUM(H118+Q118)</f>
        <v>5200</v>
      </c>
      <c r="H118" s="9">
        <f t="shared" ref="H118:H126" si="39">SUM(I118+L118+M118+N118+O118+P118)</f>
        <v>5200</v>
      </c>
      <c r="I118" s="9">
        <f t="shared" ref="I118:I126" si="40">SUM(J118:K118)</f>
        <v>5200</v>
      </c>
      <c r="J118" s="9">
        <v>0</v>
      </c>
      <c r="K118" s="9">
        <v>5200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f t="shared" ref="Q118:Q126" si="41">SUM(R118+T118)</f>
        <v>0</v>
      </c>
      <c r="R118" s="9">
        <v>0</v>
      </c>
      <c r="S118" s="9">
        <v>0</v>
      </c>
      <c r="T118" s="9">
        <v>0</v>
      </c>
      <c r="U118" s="10">
        <f t="shared" si="37"/>
        <v>0.34666666666666668</v>
      </c>
    </row>
    <row r="119" spans="2:21">
      <c r="B119" s="11"/>
      <c r="C119" s="6"/>
      <c r="D119" s="6" t="s">
        <v>126</v>
      </c>
      <c r="E119" s="17" t="s">
        <v>127</v>
      </c>
      <c r="F119" s="18">
        <v>11000</v>
      </c>
      <c r="G119" s="9">
        <f t="shared" si="38"/>
        <v>23000</v>
      </c>
      <c r="H119" s="9">
        <f t="shared" si="39"/>
        <v>23000</v>
      </c>
      <c r="I119" s="9">
        <f t="shared" si="40"/>
        <v>23000</v>
      </c>
      <c r="J119" s="9">
        <v>0</v>
      </c>
      <c r="K119" s="9">
        <v>23000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f t="shared" si="41"/>
        <v>0</v>
      </c>
      <c r="R119" s="9">
        <v>0</v>
      </c>
      <c r="S119" s="9">
        <v>0</v>
      </c>
      <c r="T119" s="9">
        <v>0</v>
      </c>
      <c r="U119" s="10">
        <f t="shared" si="37"/>
        <v>2.0909090909090908</v>
      </c>
    </row>
    <row r="120" spans="2:21">
      <c r="B120" s="11"/>
      <c r="C120" s="6"/>
      <c r="D120" s="6" t="s">
        <v>88</v>
      </c>
      <c r="E120" s="17" t="s">
        <v>89</v>
      </c>
      <c r="F120" s="18">
        <v>55000</v>
      </c>
      <c r="G120" s="9">
        <f t="shared" si="38"/>
        <v>24000</v>
      </c>
      <c r="H120" s="9">
        <f t="shared" si="39"/>
        <v>24000</v>
      </c>
      <c r="I120" s="9">
        <f t="shared" si="40"/>
        <v>24000</v>
      </c>
      <c r="J120" s="9">
        <v>0</v>
      </c>
      <c r="K120" s="9">
        <v>24000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f t="shared" si="41"/>
        <v>0</v>
      </c>
      <c r="R120" s="9">
        <v>0</v>
      </c>
      <c r="S120" s="9">
        <v>0</v>
      </c>
      <c r="T120" s="9">
        <v>0</v>
      </c>
      <c r="U120" s="10">
        <f t="shared" si="37"/>
        <v>0.43636363636363634</v>
      </c>
    </row>
    <row r="121" spans="2:21">
      <c r="B121" s="11"/>
      <c r="C121" s="6"/>
      <c r="D121" s="6" t="s">
        <v>97</v>
      </c>
      <c r="E121" s="17" t="s">
        <v>98</v>
      </c>
      <c r="F121" s="18">
        <v>1500</v>
      </c>
      <c r="G121" s="9">
        <f t="shared" si="38"/>
        <v>1500</v>
      </c>
      <c r="H121" s="9">
        <f t="shared" si="39"/>
        <v>1500</v>
      </c>
      <c r="I121" s="9">
        <f t="shared" si="40"/>
        <v>1500</v>
      </c>
      <c r="J121" s="9">
        <v>0</v>
      </c>
      <c r="K121" s="9">
        <v>1500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f t="shared" si="41"/>
        <v>0</v>
      </c>
      <c r="R121" s="9">
        <v>0</v>
      </c>
      <c r="S121" s="9">
        <v>0</v>
      </c>
      <c r="T121" s="9">
        <v>0</v>
      </c>
      <c r="U121" s="10">
        <f t="shared" si="37"/>
        <v>1</v>
      </c>
    </row>
    <row r="122" spans="2:21">
      <c r="B122" s="11"/>
      <c r="C122" s="6"/>
      <c r="D122" s="6" t="s">
        <v>37</v>
      </c>
      <c r="E122" s="17" t="s">
        <v>38</v>
      </c>
      <c r="F122" s="18">
        <v>174500</v>
      </c>
      <c r="G122" s="9">
        <f t="shared" si="38"/>
        <v>120000</v>
      </c>
      <c r="H122" s="9">
        <f t="shared" si="39"/>
        <v>120000</v>
      </c>
      <c r="I122" s="9">
        <f t="shared" si="40"/>
        <v>120000</v>
      </c>
      <c r="J122" s="9">
        <v>0</v>
      </c>
      <c r="K122" s="9">
        <v>120000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>
        <f t="shared" si="41"/>
        <v>0</v>
      </c>
      <c r="R122" s="9">
        <v>0</v>
      </c>
      <c r="S122" s="9">
        <v>0</v>
      </c>
      <c r="T122" s="9">
        <v>0</v>
      </c>
      <c r="U122" s="10">
        <f t="shared" si="37"/>
        <v>0.68767908309455583</v>
      </c>
    </row>
    <row r="123" spans="2:21">
      <c r="B123" s="11"/>
      <c r="C123" s="6"/>
      <c r="D123" s="6" t="s">
        <v>128</v>
      </c>
      <c r="E123" s="17" t="s">
        <v>129</v>
      </c>
      <c r="F123" s="18">
        <v>4600</v>
      </c>
      <c r="G123" s="9">
        <f t="shared" si="38"/>
        <v>1500</v>
      </c>
      <c r="H123" s="9">
        <f t="shared" si="39"/>
        <v>1500</v>
      </c>
      <c r="I123" s="9">
        <f t="shared" si="40"/>
        <v>1500</v>
      </c>
      <c r="J123" s="9">
        <v>0</v>
      </c>
      <c r="K123" s="9">
        <v>1500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f t="shared" si="41"/>
        <v>0</v>
      </c>
      <c r="R123" s="9">
        <v>0</v>
      </c>
      <c r="S123" s="9">
        <v>0</v>
      </c>
      <c r="T123" s="9">
        <v>0</v>
      </c>
      <c r="U123" s="10">
        <f t="shared" si="37"/>
        <v>0.32608695652173914</v>
      </c>
    </row>
    <row r="124" spans="2:21">
      <c r="B124" s="11"/>
      <c r="C124" s="6"/>
      <c r="D124" s="6" t="s">
        <v>109</v>
      </c>
      <c r="E124" s="17" t="s">
        <v>110</v>
      </c>
      <c r="F124" s="18">
        <v>16000</v>
      </c>
      <c r="G124" s="9">
        <f t="shared" si="38"/>
        <v>16000</v>
      </c>
      <c r="H124" s="9">
        <f t="shared" si="39"/>
        <v>16000</v>
      </c>
      <c r="I124" s="9">
        <f t="shared" si="40"/>
        <v>16000</v>
      </c>
      <c r="J124" s="9">
        <v>0</v>
      </c>
      <c r="K124" s="9">
        <v>16000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f t="shared" si="41"/>
        <v>0</v>
      </c>
      <c r="R124" s="9">
        <v>0</v>
      </c>
      <c r="S124" s="9">
        <v>0</v>
      </c>
      <c r="T124" s="9">
        <v>0</v>
      </c>
      <c r="U124" s="10">
        <f t="shared" si="37"/>
        <v>1</v>
      </c>
    </row>
    <row r="125" spans="2:21">
      <c r="B125" s="11"/>
      <c r="C125" s="6"/>
      <c r="D125" s="6" t="s">
        <v>130</v>
      </c>
      <c r="E125" s="17" t="s">
        <v>83</v>
      </c>
      <c r="F125" s="18">
        <v>4651</v>
      </c>
      <c r="G125" s="9">
        <f t="shared" si="38"/>
        <v>4651</v>
      </c>
      <c r="H125" s="9">
        <f t="shared" si="39"/>
        <v>4651</v>
      </c>
      <c r="I125" s="9">
        <f t="shared" si="40"/>
        <v>4651</v>
      </c>
      <c r="J125" s="9">
        <v>0</v>
      </c>
      <c r="K125" s="9">
        <v>4651</v>
      </c>
      <c r="L125" s="9">
        <v>0</v>
      </c>
      <c r="M125" s="9">
        <v>0</v>
      </c>
      <c r="N125" s="9">
        <v>0</v>
      </c>
      <c r="O125" s="9">
        <v>0</v>
      </c>
      <c r="P125" s="9">
        <v>0</v>
      </c>
      <c r="Q125" s="9">
        <f t="shared" si="41"/>
        <v>0</v>
      </c>
      <c r="R125" s="9">
        <v>0</v>
      </c>
      <c r="S125" s="9">
        <v>0</v>
      </c>
      <c r="T125" s="9">
        <v>0</v>
      </c>
      <c r="U125" s="10">
        <f t="shared" si="37"/>
        <v>1</v>
      </c>
    </row>
    <row r="126" spans="2:21">
      <c r="B126" s="11"/>
      <c r="C126" s="6"/>
      <c r="D126" s="6" t="s">
        <v>131</v>
      </c>
      <c r="E126" s="17" t="s">
        <v>132</v>
      </c>
      <c r="F126" s="18">
        <v>0</v>
      </c>
      <c r="G126" s="9">
        <f t="shared" si="38"/>
        <v>2214</v>
      </c>
      <c r="H126" s="9">
        <f t="shared" si="39"/>
        <v>2214</v>
      </c>
      <c r="I126" s="9">
        <f t="shared" si="40"/>
        <v>2214</v>
      </c>
      <c r="J126" s="9">
        <v>2214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>
        <f t="shared" si="41"/>
        <v>0</v>
      </c>
      <c r="R126" s="9">
        <v>0</v>
      </c>
      <c r="S126" s="9">
        <v>0</v>
      </c>
      <c r="T126" s="9">
        <v>0</v>
      </c>
      <c r="U126" s="10">
        <v>0</v>
      </c>
    </row>
    <row r="127" spans="2:21">
      <c r="B127" s="5" t="s">
        <v>133</v>
      </c>
      <c r="C127" s="6"/>
      <c r="D127" s="6"/>
      <c r="E127" s="17" t="s">
        <v>134</v>
      </c>
      <c r="F127" s="9">
        <f t="shared" ref="F127:T127" si="42">SUM(F128+F131)</f>
        <v>5434085</v>
      </c>
      <c r="G127" s="9">
        <f t="shared" si="42"/>
        <v>6117134</v>
      </c>
      <c r="H127" s="9">
        <f t="shared" si="42"/>
        <v>2417134</v>
      </c>
      <c r="I127" s="9">
        <f t="shared" si="42"/>
        <v>1383470</v>
      </c>
      <c r="J127" s="9">
        <f t="shared" si="42"/>
        <v>0</v>
      </c>
      <c r="K127" s="9">
        <f t="shared" si="42"/>
        <v>1383470</v>
      </c>
      <c r="L127" s="9">
        <f t="shared" si="42"/>
        <v>1033664</v>
      </c>
      <c r="M127" s="9">
        <f t="shared" si="42"/>
        <v>0</v>
      </c>
      <c r="N127" s="9">
        <f t="shared" si="42"/>
        <v>0</v>
      </c>
      <c r="O127" s="9">
        <f t="shared" si="42"/>
        <v>0</v>
      </c>
      <c r="P127" s="9">
        <f t="shared" si="42"/>
        <v>0</v>
      </c>
      <c r="Q127" s="9">
        <f t="shared" si="42"/>
        <v>3700000</v>
      </c>
      <c r="R127" s="9">
        <f t="shared" si="42"/>
        <v>3700000</v>
      </c>
      <c r="S127" s="9">
        <f t="shared" si="42"/>
        <v>0</v>
      </c>
      <c r="T127" s="9">
        <f t="shared" si="42"/>
        <v>0</v>
      </c>
      <c r="U127" s="10">
        <f t="shared" ref="U127:U142" si="43">G127/F127</f>
        <v>1.1256971504862363</v>
      </c>
    </row>
    <row r="128" spans="2:21">
      <c r="B128" s="11"/>
      <c r="C128" s="6" t="s">
        <v>135</v>
      </c>
      <c r="D128" s="6"/>
      <c r="E128" s="17" t="s">
        <v>136</v>
      </c>
      <c r="F128" s="9">
        <f t="shared" ref="F128:T128" si="44">SUM(F129:F130)</f>
        <v>1690712</v>
      </c>
      <c r="G128" s="9">
        <f t="shared" si="44"/>
        <v>2033664</v>
      </c>
      <c r="H128" s="9">
        <f t="shared" si="44"/>
        <v>1033664</v>
      </c>
      <c r="I128" s="9">
        <f t="shared" si="44"/>
        <v>0</v>
      </c>
      <c r="J128" s="9">
        <f t="shared" si="44"/>
        <v>0</v>
      </c>
      <c r="K128" s="9">
        <f t="shared" si="44"/>
        <v>0</v>
      </c>
      <c r="L128" s="9">
        <f t="shared" si="44"/>
        <v>1033664</v>
      </c>
      <c r="M128" s="9">
        <f t="shared" si="44"/>
        <v>0</v>
      </c>
      <c r="N128" s="9">
        <f t="shared" si="44"/>
        <v>0</v>
      </c>
      <c r="O128" s="9">
        <f t="shared" si="44"/>
        <v>0</v>
      </c>
      <c r="P128" s="9">
        <f t="shared" si="44"/>
        <v>0</v>
      </c>
      <c r="Q128" s="9">
        <f t="shared" si="44"/>
        <v>1000000</v>
      </c>
      <c r="R128" s="9">
        <f t="shared" si="44"/>
        <v>1000000</v>
      </c>
      <c r="S128" s="9">
        <f t="shared" si="44"/>
        <v>0</v>
      </c>
      <c r="T128" s="9">
        <f t="shared" si="44"/>
        <v>0</v>
      </c>
      <c r="U128" s="10">
        <f t="shared" si="43"/>
        <v>1.2028447186747357</v>
      </c>
    </row>
    <row r="129" spans="2:21" ht="22.5">
      <c r="B129" s="11"/>
      <c r="C129" s="6"/>
      <c r="D129" s="6" t="s">
        <v>137</v>
      </c>
      <c r="E129" s="17" t="s">
        <v>93</v>
      </c>
      <c r="F129" s="18">
        <v>1480057</v>
      </c>
      <c r="G129" s="9">
        <f>SUM(H129+Q129)</f>
        <v>1033664</v>
      </c>
      <c r="H129" s="9">
        <f>SUM(I129+L129+M129+N129+O129+P129)</f>
        <v>1033664</v>
      </c>
      <c r="I129" s="9">
        <f>SUM(J129:K129)</f>
        <v>0</v>
      </c>
      <c r="J129" s="9">
        <v>0</v>
      </c>
      <c r="K129" s="9">
        <v>0</v>
      </c>
      <c r="L129" s="9">
        <v>1033664</v>
      </c>
      <c r="M129" s="9">
        <v>0</v>
      </c>
      <c r="N129" s="9">
        <v>0</v>
      </c>
      <c r="O129" s="9">
        <v>0</v>
      </c>
      <c r="P129" s="9">
        <v>0</v>
      </c>
      <c r="Q129" s="9">
        <f>SUM(R129+T129)</f>
        <v>0</v>
      </c>
      <c r="R129" s="9">
        <v>0</v>
      </c>
      <c r="S129" s="9">
        <v>0</v>
      </c>
      <c r="T129" s="9">
        <v>0</v>
      </c>
      <c r="U129" s="10">
        <f t="shared" si="43"/>
        <v>0.69839472398698155</v>
      </c>
    </row>
    <row r="130" spans="2:21" ht="33.75">
      <c r="B130" s="11"/>
      <c r="C130" s="6"/>
      <c r="D130" s="6" t="s">
        <v>138</v>
      </c>
      <c r="E130" s="17" t="s">
        <v>139</v>
      </c>
      <c r="F130" s="18">
        <v>210655</v>
      </c>
      <c r="G130" s="9">
        <f>SUM(H130+Q130)</f>
        <v>1000000</v>
      </c>
      <c r="H130" s="9">
        <f>SUM(I130+L130+M130+N130+O130+P130)</f>
        <v>0</v>
      </c>
      <c r="I130" s="9">
        <f>SUM(J130:K130)</f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f>SUM(R130+T130)</f>
        <v>1000000</v>
      </c>
      <c r="R130" s="9">
        <v>1000000</v>
      </c>
      <c r="S130" s="9">
        <v>0</v>
      </c>
      <c r="T130" s="9">
        <v>0</v>
      </c>
      <c r="U130" s="10">
        <f t="shared" si="43"/>
        <v>4.7470983361420336</v>
      </c>
    </row>
    <row r="131" spans="2:21">
      <c r="B131" s="11"/>
      <c r="C131" s="6" t="s">
        <v>140</v>
      </c>
      <c r="D131" s="6"/>
      <c r="E131" s="17" t="s">
        <v>141</v>
      </c>
      <c r="F131" s="9">
        <f>SUM(F132:F147)</f>
        <v>3743373</v>
      </c>
      <c r="G131" s="9">
        <f t="shared" ref="G131:T131" si="45">SUM(G135:G147)</f>
        <v>4083470</v>
      </c>
      <c r="H131" s="9">
        <f t="shared" si="45"/>
        <v>1383470</v>
      </c>
      <c r="I131" s="9">
        <f t="shared" si="45"/>
        <v>1383470</v>
      </c>
      <c r="J131" s="9">
        <f t="shared" si="45"/>
        <v>0</v>
      </c>
      <c r="K131" s="9">
        <f t="shared" si="45"/>
        <v>1383470</v>
      </c>
      <c r="L131" s="9">
        <f t="shared" si="45"/>
        <v>0</v>
      </c>
      <c r="M131" s="9">
        <f t="shared" si="45"/>
        <v>0</v>
      </c>
      <c r="N131" s="9">
        <f t="shared" si="45"/>
        <v>0</v>
      </c>
      <c r="O131" s="9">
        <f t="shared" si="45"/>
        <v>0</v>
      </c>
      <c r="P131" s="9">
        <f t="shared" si="45"/>
        <v>0</v>
      </c>
      <c r="Q131" s="9">
        <f t="shared" si="45"/>
        <v>2700000</v>
      </c>
      <c r="R131" s="9">
        <f t="shared" si="45"/>
        <v>2700000</v>
      </c>
      <c r="S131" s="9">
        <f t="shared" si="45"/>
        <v>0</v>
      </c>
      <c r="T131" s="9">
        <f t="shared" si="45"/>
        <v>0</v>
      </c>
      <c r="U131" s="10">
        <f t="shared" si="43"/>
        <v>1.0908530889120587</v>
      </c>
    </row>
    <row r="132" spans="2:21">
      <c r="B132" s="11"/>
      <c r="C132" s="6"/>
      <c r="D132" s="6">
        <v>4110</v>
      </c>
      <c r="E132" s="17" t="s">
        <v>79</v>
      </c>
      <c r="F132" s="9">
        <v>776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10">
        <f t="shared" si="43"/>
        <v>0</v>
      </c>
    </row>
    <row r="133" spans="2:21">
      <c r="B133" s="11"/>
      <c r="C133" s="6"/>
      <c r="D133" s="6">
        <v>4120</v>
      </c>
      <c r="E133" s="17" t="s">
        <v>80</v>
      </c>
      <c r="F133" s="9">
        <v>111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10">
        <f t="shared" si="43"/>
        <v>0</v>
      </c>
    </row>
    <row r="134" spans="2:21">
      <c r="B134" s="11"/>
      <c r="C134" s="6"/>
      <c r="D134" s="6">
        <v>4170</v>
      </c>
      <c r="E134" s="17" t="s">
        <v>81</v>
      </c>
      <c r="F134" s="9">
        <v>4513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10">
        <f t="shared" si="43"/>
        <v>0</v>
      </c>
    </row>
    <row r="135" spans="2:21">
      <c r="B135" s="11"/>
      <c r="C135" s="6"/>
      <c r="D135" s="6" t="s">
        <v>88</v>
      </c>
      <c r="E135" s="17" t="s">
        <v>89</v>
      </c>
      <c r="F135" s="18">
        <v>510000</v>
      </c>
      <c r="G135" s="9">
        <f t="shared" ref="G135:G143" si="46">SUM(H135+Q135)</f>
        <v>550000</v>
      </c>
      <c r="H135" s="9">
        <f t="shared" ref="H135:H143" si="47">SUM(I135+L135+M135+N135+O135+P135)</f>
        <v>550000</v>
      </c>
      <c r="I135" s="9">
        <f t="shared" ref="I135:I143" si="48">SUM(J135:K135)</f>
        <v>550000</v>
      </c>
      <c r="J135" s="9">
        <v>0</v>
      </c>
      <c r="K135" s="9">
        <v>550000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f t="shared" ref="Q135:Q143" si="49">SUM(R135+T135)</f>
        <v>0</v>
      </c>
      <c r="R135" s="9">
        <v>0</v>
      </c>
      <c r="S135" s="9">
        <v>0</v>
      </c>
      <c r="T135" s="9">
        <v>0</v>
      </c>
      <c r="U135" s="10">
        <f t="shared" si="43"/>
        <v>1.0784313725490196</v>
      </c>
    </row>
    <row r="136" spans="2:21">
      <c r="B136" s="11"/>
      <c r="C136" s="6"/>
      <c r="D136" s="6" t="s">
        <v>97</v>
      </c>
      <c r="E136" s="17" t="s">
        <v>98</v>
      </c>
      <c r="F136" s="18">
        <v>35000</v>
      </c>
      <c r="G136" s="9">
        <f t="shared" si="46"/>
        <v>5000</v>
      </c>
      <c r="H136" s="9">
        <f t="shared" si="47"/>
        <v>5000</v>
      </c>
      <c r="I136" s="9">
        <f t="shared" si="48"/>
        <v>5000</v>
      </c>
      <c r="J136" s="9">
        <v>0</v>
      </c>
      <c r="K136" s="9">
        <v>5000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f t="shared" si="49"/>
        <v>0</v>
      </c>
      <c r="R136" s="9">
        <v>0</v>
      </c>
      <c r="S136" s="9">
        <v>0</v>
      </c>
      <c r="T136" s="9">
        <v>0</v>
      </c>
      <c r="U136" s="10">
        <f t="shared" si="43"/>
        <v>0.14285714285714285</v>
      </c>
    </row>
    <row r="137" spans="2:21">
      <c r="B137" s="11"/>
      <c r="C137" s="6"/>
      <c r="D137" s="6" t="s">
        <v>37</v>
      </c>
      <c r="E137" s="17" t="s">
        <v>38</v>
      </c>
      <c r="F137" s="18">
        <v>604397</v>
      </c>
      <c r="G137" s="9">
        <f t="shared" si="46"/>
        <v>600000</v>
      </c>
      <c r="H137" s="9">
        <f t="shared" si="47"/>
        <v>600000</v>
      </c>
      <c r="I137" s="9">
        <f t="shared" si="48"/>
        <v>600000</v>
      </c>
      <c r="J137" s="9">
        <v>0</v>
      </c>
      <c r="K137" s="9">
        <v>600000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f t="shared" si="49"/>
        <v>0</v>
      </c>
      <c r="R137" s="9">
        <v>0</v>
      </c>
      <c r="S137" s="9">
        <v>0</v>
      </c>
      <c r="T137" s="9">
        <v>0</v>
      </c>
      <c r="U137" s="10">
        <f t="shared" si="43"/>
        <v>0.9927249804350452</v>
      </c>
    </row>
    <row r="138" spans="2:21" ht="22.5">
      <c r="B138" s="11"/>
      <c r="C138" s="6"/>
      <c r="D138" s="6" t="s">
        <v>104</v>
      </c>
      <c r="E138" s="17" t="s">
        <v>105</v>
      </c>
      <c r="F138" s="18">
        <v>135000</v>
      </c>
      <c r="G138" s="9">
        <f t="shared" si="46"/>
        <v>130000</v>
      </c>
      <c r="H138" s="9">
        <f t="shared" si="47"/>
        <v>130000</v>
      </c>
      <c r="I138" s="9">
        <f t="shared" si="48"/>
        <v>130000</v>
      </c>
      <c r="J138" s="9">
        <v>0</v>
      </c>
      <c r="K138" s="9">
        <v>130000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>
        <f t="shared" si="49"/>
        <v>0</v>
      </c>
      <c r="R138" s="9">
        <v>0</v>
      </c>
      <c r="S138" s="9">
        <v>0</v>
      </c>
      <c r="T138" s="9">
        <v>0</v>
      </c>
      <c r="U138" s="10">
        <f t="shared" si="43"/>
        <v>0.96296296296296291</v>
      </c>
    </row>
    <row r="139" spans="2:21" ht="22.5">
      <c r="B139" s="11"/>
      <c r="C139" s="6"/>
      <c r="D139" s="6" t="s">
        <v>142</v>
      </c>
      <c r="E139" s="17" t="s">
        <v>90</v>
      </c>
      <c r="F139" s="18">
        <v>3000</v>
      </c>
      <c r="G139" s="9">
        <f t="shared" si="46"/>
        <v>3000</v>
      </c>
      <c r="H139" s="9">
        <f t="shared" si="47"/>
        <v>3000</v>
      </c>
      <c r="I139" s="9">
        <f t="shared" si="48"/>
        <v>3000</v>
      </c>
      <c r="J139" s="9">
        <v>0</v>
      </c>
      <c r="K139" s="9">
        <v>3000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f t="shared" si="49"/>
        <v>0</v>
      </c>
      <c r="R139" s="9">
        <v>0</v>
      </c>
      <c r="S139" s="9">
        <v>0</v>
      </c>
      <c r="T139" s="9">
        <v>0</v>
      </c>
      <c r="U139" s="10">
        <f t="shared" si="43"/>
        <v>1</v>
      </c>
    </row>
    <row r="140" spans="2:21">
      <c r="B140" s="11"/>
      <c r="C140" s="6"/>
      <c r="D140" s="6" t="s">
        <v>109</v>
      </c>
      <c r="E140" s="17" t="s">
        <v>110</v>
      </c>
      <c r="F140" s="18">
        <v>20000</v>
      </c>
      <c r="G140" s="9">
        <f t="shared" si="46"/>
        <v>10000</v>
      </c>
      <c r="H140" s="9">
        <f t="shared" si="47"/>
        <v>10000</v>
      </c>
      <c r="I140" s="9">
        <f t="shared" si="48"/>
        <v>10000</v>
      </c>
      <c r="J140" s="9">
        <v>0</v>
      </c>
      <c r="K140" s="9">
        <v>10000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f t="shared" si="49"/>
        <v>0</v>
      </c>
      <c r="R140" s="9">
        <v>0</v>
      </c>
      <c r="S140" s="9">
        <v>0</v>
      </c>
      <c r="T140" s="9">
        <v>0</v>
      </c>
      <c r="U140" s="10">
        <f t="shared" si="43"/>
        <v>0.5</v>
      </c>
    </row>
    <row r="141" spans="2:21">
      <c r="B141" s="11"/>
      <c r="C141" s="6"/>
      <c r="D141" s="6" t="s">
        <v>143</v>
      </c>
      <c r="E141" s="17" t="s">
        <v>144</v>
      </c>
      <c r="F141" s="18">
        <v>55000</v>
      </c>
      <c r="G141" s="9">
        <f t="shared" si="46"/>
        <v>55000</v>
      </c>
      <c r="H141" s="9">
        <f t="shared" si="47"/>
        <v>55000</v>
      </c>
      <c r="I141" s="9">
        <f t="shared" si="48"/>
        <v>55000</v>
      </c>
      <c r="J141" s="9">
        <v>0</v>
      </c>
      <c r="K141" s="9">
        <v>55000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f t="shared" si="49"/>
        <v>0</v>
      </c>
      <c r="R141" s="9">
        <v>0</v>
      </c>
      <c r="S141" s="9">
        <v>0</v>
      </c>
      <c r="T141" s="9">
        <v>0</v>
      </c>
      <c r="U141" s="10">
        <f t="shared" si="43"/>
        <v>1</v>
      </c>
    </row>
    <row r="142" spans="2:21" ht="22.5">
      <c r="B142" s="11"/>
      <c r="C142" s="6"/>
      <c r="D142" s="6" t="s">
        <v>145</v>
      </c>
      <c r="E142" s="17" t="s">
        <v>146</v>
      </c>
      <c r="F142" s="18">
        <v>470</v>
      </c>
      <c r="G142" s="9">
        <f t="shared" si="46"/>
        <v>470</v>
      </c>
      <c r="H142" s="9">
        <f t="shared" si="47"/>
        <v>470</v>
      </c>
      <c r="I142" s="9">
        <f t="shared" si="48"/>
        <v>470</v>
      </c>
      <c r="J142" s="9">
        <v>0</v>
      </c>
      <c r="K142" s="9">
        <v>470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f t="shared" si="49"/>
        <v>0</v>
      </c>
      <c r="R142" s="9">
        <v>0</v>
      </c>
      <c r="S142" s="9">
        <v>0</v>
      </c>
      <c r="T142" s="9">
        <v>0</v>
      </c>
      <c r="U142" s="10">
        <f t="shared" si="43"/>
        <v>1</v>
      </c>
    </row>
    <row r="143" spans="2:21">
      <c r="B143" s="11"/>
      <c r="C143" s="6"/>
      <c r="D143" s="6" t="s">
        <v>147</v>
      </c>
      <c r="E143" s="17" t="s">
        <v>148</v>
      </c>
      <c r="F143" s="18">
        <v>0</v>
      </c>
      <c r="G143" s="9">
        <f t="shared" si="46"/>
        <v>10000</v>
      </c>
      <c r="H143" s="9">
        <f t="shared" si="47"/>
        <v>10000</v>
      </c>
      <c r="I143" s="9">
        <f t="shared" si="48"/>
        <v>10000</v>
      </c>
      <c r="J143" s="9">
        <v>0</v>
      </c>
      <c r="K143" s="9">
        <v>10000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f t="shared" si="49"/>
        <v>0</v>
      </c>
      <c r="R143" s="9">
        <v>0</v>
      </c>
      <c r="S143" s="9">
        <v>0</v>
      </c>
      <c r="T143" s="9">
        <v>0</v>
      </c>
      <c r="U143" s="10">
        <v>0</v>
      </c>
    </row>
    <row r="144" spans="2:21">
      <c r="B144" s="11"/>
      <c r="C144" s="6"/>
      <c r="D144" s="6">
        <v>4580</v>
      </c>
      <c r="E144" s="17" t="s">
        <v>149</v>
      </c>
      <c r="F144" s="18">
        <v>30330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10">
        <f t="shared" ref="U144:U158" si="50">G144/F144</f>
        <v>0</v>
      </c>
    </row>
    <row r="145" spans="2:21" ht="22.5">
      <c r="B145" s="11"/>
      <c r="C145" s="6"/>
      <c r="D145" s="6">
        <v>4600</v>
      </c>
      <c r="E145" s="17" t="s">
        <v>150</v>
      </c>
      <c r="F145" s="18">
        <v>28667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10">
        <f t="shared" si="50"/>
        <v>0</v>
      </c>
    </row>
    <row r="146" spans="2:21">
      <c r="B146" s="11"/>
      <c r="C146" s="6"/>
      <c r="D146" s="6" t="s">
        <v>151</v>
      </c>
      <c r="E146" s="17" t="s">
        <v>111</v>
      </c>
      <c r="F146" s="18">
        <v>30000</v>
      </c>
      <c r="G146" s="9">
        <f>SUM(H146+Q146)</f>
        <v>20000</v>
      </c>
      <c r="H146" s="9">
        <f>SUM(I146+L146+M146+N146+O146+P146)</f>
        <v>20000</v>
      </c>
      <c r="I146" s="9">
        <f>SUM(J146:K146)</f>
        <v>20000</v>
      </c>
      <c r="J146" s="9">
        <v>0</v>
      </c>
      <c r="K146" s="9">
        <v>20000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9">
        <f>SUM(R146+T146)</f>
        <v>0</v>
      </c>
      <c r="R146" s="9">
        <v>0</v>
      </c>
      <c r="S146" s="9">
        <v>0</v>
      </c>
      <c r="T146" s="9">
        <v>0</v>
      </c>
      <c r="U146" s="10">
        <f t="shared" si="50"/>
        <v>0.66666666666666663</v>
      </c>
    </row>
    <row r="147" spans="2:21">
      <c r="B147" s="11"/>
      <c r="C147" s="6"/>
      <c r="D147" s="6" t="s">
        <v>152</v>
      </c>
      <c r="E147" s="17" t="s">
        <v>153</v>
      </c>
      <c r="F147" s="18">
        <v>2286109</v>
      </c>
      <c r="G147" s="9">
        <f>SUM(H147+Q147)</f>
        <v>2700000</v>
      </c>
      <c r="H147" s="9">
        <f>SUM(I147+L147+M147+N147+O147+P147)</f>
        <v>0</v>
      </c>
      <c r="I147" s="9">
        <f>SUM(J147:K147)</f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f>SUM(R147+T147)</f>
        <v>2700000</v>
      </c>
      <c r="R147" s="9">
        <v>2700000</v>
      </c>
      <c r="S147" s="9">
        <v>0</v>
      </c>
      <c r="T147" s="9">
        <v>0</v>
      </c>
      <c r="U147" s="10">
        <f t="shared" si="50"/>
        <v>1.1810460481105669</v>
      </c>
    </row>
    <row r="148" spans="2:21">
      <c r="B148" s="5" t="s">
        <v>33</v>
      </c>
      <c r="C148" s="6"/>
      <c r="D148" s="6"/>
      <c r="E148" s="17" t="s">
        <v>34</v>
      </c>
      <c r="F148" s="9">
        <f t="shared" ref="F148:T148" si="51">SUM(F149+F153+F155+F159)</f>
        <v>597216</v>
      </c>
      <c r="G148" s="9">
        <f t="shared" si="51"/>
        <v>1337481</v>
      </c>
      <c r="H148" s="9">
        <f t="shared" si="51"/>
        <v>497481</v>
      </c>
      <c r="I148" s="9">
        <f t="shared" si="51"/>
        <v>497481</v>
      </c>
      <c r="J148" s="9">
        <f t="shared" si="51"/>
        <v>8000</v>
      </c>
      <c r="K148" s="9">
        <f t="shared" si="51"/>
        <v>489481</v>
      </c>
      <c r="L148" s="9">
        <f t="shared" si="51"/>
        <v>0</v>
      </c>
      <c r="M148" s="9">
        <f t="shared" si="51"/>
        <v>0</v>
      </c>
      <c r="N148" s="9">
        <f t="shared" si="51"/>
        <v>0</v>
      </c>
      <c r="O148" s="9">
        <f t="shared" si="51"/>
        <v>0</v>
      </c>
      <c r="P148" s="9">
        <f t="shared" si="51"/>
        <v>0</v>
      </c>
      <c r="Q148" s="9">
        <f t="shared" si="51"/>
        <v>840000</v>
      </c>
      <c r="R148" s="9">
        <f t="shared" si="51"/>
        <v>500000</v>
      </c>
      <c r="S148" s="9">
        <f t="shared" si="51"/>
        <v>0</v>
      </c>
      <c r="T148" s="9">
        <f t="shared" si="51"/>
        <v>340000</v>
      </c>
      <c r="U148" s="10">
        <f t="shared" si="50"/>
        <v>2.2395264025076353</v>
      </c>
    </row>
    <row r="149" spans="2:21">
      <c r="B149" s="11"/>
      <c r="C149" s="6" t="s">
        <v>154</v>
      </c>
      <c r="D149" s="6"/>
      <c r="E149" s="17" t="s">
        <v>155</v>
      </c>
      <c r="F149" s="9">
        <f t="shared" ref="F149:T149" si="52">SUM(F150:F152)</f>
        <v>153466</v>
      </c>
      <c r="G149" s="9">
        <f t="shared" si="52"/>
        <v>102481</v>
      </c>
      <c r="H149" s="9">
        <f t="shared" si="52"/>
        <v>102481</v>
      </c>
      <c r="I149" s="9">
        <f t="shared" si="52"/>
        <v>102481</v>
      </c>
      <c r="J149" s="9">
        <f t="shared" si="52"/>
        <v>8000</v>
      </c>
      <c r="K149" s="9">
        <f t="shared" si="52"/>
        <v>94481</v>
      </c>
      <c r="L149" s="9">
        <f t="shared" si="52"/>
        <v>0</v>
      </c>
      <c r="M149" s="9">
        <f t="shared" si="52"/>
        <v>0</v>
      </c>
      <c r="N149" s="9">
        <f t="shared" si="52"/>
        <v>0</v>
      </c>
      <c r="O149" s="9">
        <f t="shared" si="52"/>
        <v>0</v>
      </c>
      <c r="P149" s="9">
        <f t="shared" si="52"/>
        <v>0</v>
      </c>
      <c r="Q149" s="9">
        <f t="shared" si="52"/>
        <v>0</v>
      </c>
      <c r="R149" s="9">
        <f t="shared" si="52"/>
        <v>0</v>
      </c>
      <c r="S149" s="9">
        <f t="shared" si="52"/>
        <v>0</v>
      </c>
      <c r="T149" s="9">
        <f t="shared" si="52"/>
        <v>0</v>
      </c>
      <c r="U149" s="10">
        <f t="shared" si="50"/>
        <v>0.66777657591909612</v>
      </c>
    </row>
    <row r="150" spans="2:21">
      <c r="B150" s="11"/>
      <c r="C150" s="6"/>
      <c r="D150" s="6" t="s">
        <v>103</v>
      </c>
      <c r="E150" s="17" t="s">
        <v>81</v>
      </c>
      <c r="F150" s="18">
        <v>15000</v>
      </c>
      <c r="G150" s="9">
        <f>SUM(H150+Q150)</f>
        <v>8000</v>
      </c>
      <c r="H150" s="9">
        <f>SUM(I150+L150+M150+N150+O150+P150)</f>
        <v>8000</v>
      </c>
      <c r="I150" s="9">
        <f>SUM(J150:K150)</f>
        <v>8000</v>
      </c>
      <c r="J150" s="9">
        <v>8000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>
        <f>SUM(R150+T150)</f>
        <v>0</v>
      </c>
      <c r="R150" s="9">
        <v>0</v>
      </c>
      <c r="S150" s="9">
        <v>0</v>
      </c>
      <c r="T150" s="9">
        <v>0</v>
      </c>
      <c r="U150" s="10">
        <f t="shared" si="50"/>
        <v>0.53333333333333333</v>
      </c>
    </row>
    <row r="151" spans="2:21">
      <c r="B151" s="11"/>
      <c r="C151" s="6"/>
      <c r="D151" s="6" t="s">
        <v>125</v>
      </c>
      <c r="E151" s="17" t="s">
        <v>65</v>
      </c>
      <c r="F151" s="18">
        <v>22270</v>
      </c>
      <c r="G151" s="9">
        <f>SUM(H151+Q151)</f>
        <v>5000</v>
      </c>
      <c r="H151" s="9">
        <f>SUM(I151+L151+M151+N151+O151+P151)</f>
        <v>5000</v>
      </c>
      <c r="I151" s="9">
        <f>SUM(J151:K151)</f>
        <v>5000</v>
      </c>
      <c r="J151" s="9">
        <v>0</v>
      </c>
      <c r="K151" s="9">
        <v>5000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f>SUM(R151+T151)</f>
        <v>0</v>
      </c>
      <c r="R151" s="9">
        <v>0</v>
      </c>
      <c r="S151" s="9">
        <v>0</v>
      </c>
      <c r="T151" s="9">
        <v>0</v>
      </c>
      <c r="U151" s="10">
        <f t="shared" si="50"/>
        <v>0.22451728783116301</v>
      </c>
    </row>
    <row r="152" spans="2:21">
      <c r="B152" s="11"/>
      <c r="C152" s="6"/>
      <c r="D152" s="6" t="s">
        <v>37</v>
      </c>
      <c r="E152" s="17" t="s">
        <v>38</v>
      </c>
      <c r="F152" s="18">
        <v>116196</v>
      </c>
      <c r="G152" s="9">
        <f>SUM(H152+Q152)</f>
        <v>89481</v>
      </c>
      <c r="H152" s="9">
        <f>SUM(I152+L152+M152+N152+O152+P152)</f>
        <v>89481</v>
      </c>
      <c r="I152" s="9">
        <f>SUM(J152:K152)</f>
        <v>89481</v>
      </c>
      <c r="J152" s="9">
        <v>0</v>
      </c>
      <c r="K152" s="9">
        <v>89481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f>SUM(R152+T152)</f>
        <v>0</v>
      </c>
      <c r="R152" s="9">
        <v>0</v>
      </c>
      <c r="S152" s="9">
        <v>0</v>
      </c>
      <c r="T152" s="9">
        <v>0</v>
      </c>
      <c r="U152" s="10">
        <f t="shared" si="50"/>
        <v>0.77008674997418158</v>
      </c>
    </row>
    <row r="153" spans="2:21">
      <c r="B153" s="11"/>
      <c r="C153" s="6" t="s">
        <v>156</v>
      </c>
      <c r="D153" s="6"/>
      <c r="E153" s="17" t="s">
        <v>157</v>
      </c>
      <c r="F153" s="9">
        <f t="shared" ref="F153:T153" si="53">SUM(F154)</f>
        <v>160000</v>
      </c>
      <c r="G153" s="9">
        <f t="shared" si="53"/>
        <v>75000</v>
      </c>
      <c r="H153" s="9">
        <f t="shared" si="53"/>
        <v>75000</v>
      </c>
      <c r="I153" s="9">
        <f t="shared" si="53"/>
        <v>75000</v>
      </c>
      <c r="J153" s="9">
        <f t="shared" si="53"/>
        <v>0</v>
      </c>
      <c r="K153" s="9">
        <f t="shared" si="53"/>
        <v>75000</v>
      </c>
      <c r="L153" s="9">
        <f t="shared" si="53"/>
        <v>0</v>
      </c>
      <c r="M153" s="9">
        <f t="shared" si="53"/>
        <v>0</v>
      </c>
      <c r="N153" s="9">
        <f t="shared" si="53"/>
        <v>0</v>
      </c>
      <c r="O153" s="9">
        <f t="shared" si="53"/>
        <v>0</v>
      </c>
      <c r="P153" s="9">
        <f t="shared" si="53"/>
        <v>0</v>
      </c>
      <c r="Q153" s="9">
        <f t="shared" si="53"/>
        <v>0</v>
      </c>
      <c r="R153" s="9">
        <f t="shared" si="53"/>
        <v>0</v>
      </c>
      <c r="S153" s="9">
        <f t="shared" si="53"/>
        <v>0</v>
      </c>
      <c r="T153" s="9">
        <f t="shared" si="53"/>
        <v>0</v>
      </c>
      <c r="U153" s="10">
        <f t="shared" si="50"/>
        <v>0.46875</v>
      </c>
    </row>
    <row r="154" spans="2:21">
      <c r="B154" s="11"/>
      <c r="C154" s="6"/>
      <c r="D154" s="6" t="s">
        <v>37</v>
      </c>
      <c r="E154" s="17" t="s">
        <v>38</v>
      </c>
      <c r="F154" s="18">
        <v>160000</v>
      </c>
      <c r="G154" s="9">
        <f>SUM(H154+Q154)</f>
        <v>75000</v>
      </c>
      <c r="H154" s="9">
        <f>SUM(I154+L154+M154+N154+O154+P154)</f>
        <v>75000</v>
      </c>
      <c r="I154" s="9">
        <f>SUM(J154:K154)</f>
        <v>75000</v>
      </c>
      <c r="J154" s="9">
        <v>0</v>
      </c>
      <c r="K154" s="9">
        <v>75000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f>SUM(R154+T154)</f>
        <v>0</v>
      </c>
      <c r="R154" s="9">
        <v>0</v>
      </c>
      <c r="S154" s="9">
        <v>0</v>
      </c>
      <c r="T154" s="9">
        <v>0</v>
      </c>
      <c r="U154" s="10">
        <f t="shared" si="50"/>
        <v>0.46875</v>
      </c>
    </row>
    <row r="155" spans="2:21">
      <c r="B155" s="11"/>
      <c r="C155" s="6" t="s">
        <v>35</v>
      </c>
      <c r="D155" s="6"/>
      <c r="E155" s="17" t="s">
        <v>36</v>
      </c>
      <c r="F155" s="9">
        <f t="shared" ref="F155:T155" si="54">SUM(F156:F158)</f>
        <v>283750</v>
      </c>
      <c r="G155" s="9">
        <f t="shared" si="54"/>
        <v>820000</v>
      </c>
      <c r="H155" s="9">
        <f t="shared" si="54"/>
        <v>320000</v>
      </c>
      <c r="I155" s="9">
        <f t="shared" si="54"/>
        <v>320000</v>
      </c>
      <c r="J155" s="9">
        <f t="shared" si="54"/>
        <v>0</v>
      </c>
      <c r="K155" s="9">
        <f t="shared" si="54"/>
        <v>320000</v>
      </c>
      <c r="L155" s="9">
        <f t="shared" si="54"/>
        <v>0</v>
      </c>
      <c r="M155" s="9">
        <f t="shared" si="54"/>
        <v>0</v>
      </c>
      <c r="N155" s="9">
        <f t="shared" si="54"/>
        <v>0</v>
      </c>
      <c r="O155" s="9">
        <f t="shared" si="54"/>
        <v>0</v>
      </c>
      <c r="P155" s="9">
        <f t="shared" si="54"/>
        <v>0</v>
      </c>
      <c r="Q155" s="9">
        <f t="shared" si="54"/>
        <v>500000</v>
      </c>
      <c r="R155" s="9">
        <f t="shared" si="54"/>
        <v>500000</v>
      </c>
      <c r="S155" s="9">
        <f t="shared" si="54"/>
        <v>0</v>
      </c>
      <c r="T155" s="9">
        <f t="shared" si="54"/>
        <v>0</v>
      </c>
      <c r="U155" s="10">
        <f t="shared" si="50"/>
        <v>2.8898678414096914</v>
      </c>
    </row>
    <row r="156" spans="2:21">
      <c r="B156" s="11"/>
      <c r="C156" s="6"/>
      <c r="D156" s="6" t="s">
        <v>97</v>
      </c>
      <c r="E156" s="17" t="s">
        <v>98</v>
      </c>
      <c r="F156" s="18">
        <v>57750</v>
      </c>
      <c r="G156" s="9">
        <f>SUM(H156+Q156)</f>
        <v>100000</v>
      </c>
      <c r="H156" s="9">
        <f>SUM(I156+L156+M156+N156+O156+P156)</f>
        <v>100000</v>
      </c>
      <c r="I156" s="9">
        <f>SUM(J156:K156)</f>
        <v>100000</v>
      </c>
      <c r="J156" s="9">
        <v>0</v>
      </c>
      <c r="K156" s="9">
        <v>100000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f>SUM(R156+T156)</f>
        <v>0</v>
      </c>
      <c r="R156" s="9">
        <v>0</v>
      </c>
      <c r="S156" s="9">
        <v>0</v>
      </c>
      <c r="T156" s="9">
        <v>0</v>
      </c>
      <c r="U156" s="10">
        <f t="shared" si="50"/>
        <v>1.7316017316017316</v>
      </c>
    </row>
    <row r="157" spans="2:21">
      <c r="B157" s="11"/>
      <c r="C157" s="6"/>
      <c r="D157" s="6" t="s">
        <v>37</v>
      </c>
      <c r="E157" s="17" t="s">
        <v>38</v>
      </c>
      <c r="F157" s="18">
        <v>176000</v>
      </c>
      <c r="G157" s="9">
        <f>SUM(H157+Q157)</f>
        <v>220000</v>
      </c>
      <c r="H157" s="9">
        <f>SUM(I157+L157+M157+N157+O157+P157)</f>
        <v>220000</v>
      </c>
      <c r="I157" s="9">
        <f>SUM(J157:K157)</f>
        <v>220000</v>
      </c>
      <c r="J157" s="9">
        <v>0</v>
      </c>
      <c r="K157" s="9">
        <v>220000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f>SUM(R157+T157)</f>
        <v>0</v>
      </c>
      <c r="R157" s="9">
        <v>0</v>
      </c>
      <c r="S157" s="9">
        <v>0</v>
      </c>
      <c r="T157" s="9">
        <v>0</v>
      </c>
      <c r="U157" s="10">
        <f t="shared" si="50"/>
        <v>1.25</v>
      </c>
    </row>
    <row r="158" spans="2:21">
      <c r="B158" s="11"/>
      <c r="C158" s="6"/>
      <c r="D158" s="6" t="s">
        <v>106</v>
      </c>
      <c r="E158" s="17" t="s">
        <v>100</v>
      </c>
      <c r="F158" s="18">
        <v>50000</v>
      </c>
      <c r="G158" s="9">
        <f>SUM(H158+Q158)</f>
        <v>500000</v>
      </c>
      <c r="H158" s="9">
        <f>SUM(I158+L158+M158+N158+O158+P158)</f>
        <v>0</v>
      </c>
      <c r="I158" s="9">
        <f>SUM(J158:K158)</f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f>SUM(R158+T158)</f>
        <v>500000</v>
      </c>
      <c r="R158" s="9">
        <v>500000</v>
      </c>
      <c r="S158" s="9">
        <v>0</v>
      </c>
      <c r="T158" s="9">
        <v>0</v>
      </c>
      <c r="U158" s="10">
        <f t="shared" si="50"/>
        <v>10</v>
      </c>
    </row>
    <row r="159" spans="2:21">
      <c r="B159" s="11"/>
      <c r="C159" s="6" t="s">
        <v>41</v>
      </c>
      <c r="D159" s="6"/>
      <c r="E159" s="17" t="s">
        <v>42</v>
      </c>
      <c r="F159" s="9">
        <f t="shared" ref="F159:T159" si="55">SUM(F160)</f>
        <v>0</v>
      </c>
      <c r="G159" s="9">
        <f t="shared" si="55"/>
        <v>340000</v>
      </c>
      <c r="H159" s="9">
        <f t="shared" si="55"/>
        <v>0</v>
      </c>
      <c r="I159" s="9">
        <f t="shared" si="55"/>
        <v>0</v>
      </c>
      <c r="J159" s="9">
        <f t="shared" si="55"/>
        <v>0</v>
      </c>
      <c r="K159" s="9">
        <f t="shared" si="55"/>
        <v>0</v>
      </c>
      <c r="L159" s="9">
        <f t="shared" si="55"/>
        <v>0</v>
      </c>
      <c r="M159" s="9">
        <f t="shared" si="55"/>
        <v>0</v>
      </c>
      <c r="N159" s="9">
        <f t="shared" si="55"/>
        <v>0</v>
      </c>
      <c r="O159" s="9">
        <f t="shared" si="55"/>
        <v>0</v>
      </c>
      <c r="P159" s="9">
        <f t="shared" si="55"/>
        <v>0</v>
      </c>
      <c r="Q159" s="9">
        <f t="shared" si="55"/>
        <v>340000</v>
      </c>
      <c r="R159" s="9">
        <f t="shared" si="55"/>
        <v>0</v>
      </c>
      <c r="S159" s="9">
        <f t="shared" si="55"/>
        <v>0</v>
      </c>
      <c r="T159" s="9">
        <f t="shared" si="55"/>
        <v>340000</v>
      </c>
      <c r="U159" s="10">
        <v>0</v>
      </c>
    </row>
    <row r="160" spans="2:21">
      <c r="B160" s="11"/>
      <c r="C160" s="6"/>
      <c r="D160" s="6" t="s">
        <v>158</v>
      </c>
      <c r="E160" s="17" t="s">
        <v>159</v>
      </c>
      <c r="F160" s="18">
        <v>0</v>
      </c>
      <c r="G160" s="9">
        <f>SUM(H160+Q160)</f>
        <v>340000</v>
      </c>
      <c r="H160" s="9">
        <f>SUM(I160+L160+M160+N160+O160+P160)</f>
        <v>0</v>
      </c>
      <c r="I160" s="9">
        <f>SUM(J160:K160)</f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f>SUM(R160+T160)</f>
        <v>340000</v>
      </c>
      <c r="R160" s="9">
        <v>0</v>
      </c>
      <c r="S160" s="9">
        <v>0</v>
      </c>
      <c r="T160" s="9">
        <v>340000</v>
      </c>
      <c r="U160" s="10">
        <v>0</v>
      </c>
    </row>
    <row r="161" spans="2:21">
      <c r="B161" s="5" t="s">
        <v>160</v>
      </c>
      <c r="C161" s="6"/>
      <c r="D161" s="6"/>
      <c r="E161" s="17" t="s">
        <v>161</v>
      </c>
      <c r="F161" s="9">
        <f t="shared" ref="F161:T162" si="56">SUM(F162)</f>
        <v>400000</v>
      </c>
      <c r="G161" s="9">
        <f t="shared" si="56"/>
        <v>350000</v>
      </c>
      <c r="H161" s="9">
        <f t="shared" si="56"/>
        <v>350000</v>
      </c>
      <c r="I161" s="9">
        <f t="shared" si="56"/>
        <v>0</v>
      </c>
      <c r="J161" s="9">
        <f t="shared" si="56"/>
        <v>0</v>
      </c>
      <c r="K161" s="9">
        <f t="shared" si="56"/>
        <v>0</v>
      </c>
      <c r="L161" s="9">
        <f t="shared" si="56"/>
        <v>350000</v>
      </c>
      <c r="M161" s="9">
        <f t="shared" si="56"/>
        <v>0</v>
      </c>
      <c r="N161" s="9">
        <f t="shared" si="56"/>
        <v>0</v>
      </c>
      <c r="O161" s="9">
        <f t="shared" si="56"/>
        <v>0</v>
      </c>
      <c r="P161" s="9">
        <f t="shared" si="56"/>
        <v>0</v>
      </c>
      <c r="Q161" s="9">
        <f t="shared" si="56"/>
        <v>0</v>
      </c>
      <c r="R161" s="9">
        <f t="shared" si="56"/>
        <v>0</v>
      </c>
      <c r="S161" s="9">
        <f t="shared" si="56"/>
        <v>0</v>
      </c>
      <c r="T161" s="9">
        <f t="shared" si="56"/>
        <v>0</v>
      </c>
      <c r="U161" s="10">
        <f t="shared" ref="U161:U176" si="57">G161/F161</f>
        <v>0.875</v>
      </c>
    </row>
    <row r="162" spans="2:21">
      <c r="B162" s="11"/>
      <c r="C162" s="6" t="s">
        <v>162</v>
      </c>
      <c r="D162" s="6"/>
      <c r="E162" s="17" t="s">
        <v>42</v>
      </c>
      <c r="F162" s="9">
        <f t="shared" si="56"/>
        <v>400000</v>
      </c>
      <c r="G162" s="9">
        <f t="shared" si="56"/>
        <v>350000</v>
      </c>
      <c r="H162" s="9">
        <f t="shared" si="56"/>
        <v>350000</v>
      </c>
      <c r="I162" s="9">
        <f t="shared" si="56"/>
        <v>0</v>
      </c>
      <c r="J162" s="9">
        <f t="shared" si="56"/>
        <v>0</v>
      </c>
      <c r="K162" s="9">
        <f t="shared" si="56"/>
        <v>0</v>
      </c>
      <c r="L162" s="9">
        <f t="shared" si="56"/>
        <v>350000</v>
      </c>
      <c r="M162" s="9">
        <f t="shared" si="56"/>
        <v>0</v>
      </c>
      <c r="N162" s="9">
        <f t="shared" si="56"/>
        <v>0</v>
      </c>
      <c r="O162" s="9">
        <f t="shared" si="56"/>
        <v>0</v>
      </c>
      <c r="P162" s="9">
        <f t="shared" si="56"/>
        <v>0</v>
      </c>
      <c r="Q162" s="9">
        <f t="shared" si="56"/>
        <v>0</v>
      </c>
      <c r="R162" s="9">
        <f t="shared" si="56"/>
        <v>0</v>
      </c>
      <c r="S162" s="9">
        <f t="shared" si="56"/>
        <v>0</v>
      </c>
      <c r="T162" s="9">
        <f t="shared" si="56"/>
        <v>0</v>
      </c>
      <c r="U162" s="10">
        <f t="shared" si="57"/>
        <v>0.875</v>
      </c>
    </row>
    <row r="163" spans="2:21" ht="22.5">
      <c r="B163" s="11"/>
      <c r="C163" s="6"/>
      <c r="D163" s="6" t="s">
        <v>163</v>
      </c>
      <c r="E163" s="17" t="s">
        <v>164</v>
      </c>
      <c r="F163" s="18">
        <v>400000</v>
      </c>
      <c r="G163" s="9">
        <f>SUM(H163+Q163)</f>
        <v>350000</v>
      </c>
      <c r="H163" s="9">
        <f>SUM(I163+L163+M163+N163+O163+P163)</f>
        <v>350000</v>
      </c>
      <c r="I163" s="9">
        <f>SUM(J163:K163)</f>
        <v>0</v>
      </c>
      <c r="J163" s="9">
        <v>0</v>
      </c>
      <c r="K163" s="9">
        <v>0</v>
      </c>
      <c r="L163" s="9">
        <v>350000</v>
      </c>
      <c r="M163" s="9">
        <v>0</v>
      </c>
      <c r="N163" s="9">
        <v>0</v>
      </c>
      <c r="O163" s="9">
        <v>0</v>
      </c>
      <c r="P163" s="9">
        <v>0</v>
      </c>
      <c r="Q163" s="9">
        <f>SUM(R163+T163)</f>
        <v>0</v>
      </c>
      <c r="R163" s="9">
        <v>0</v>
      </c>
      <c r="S163" s="9">
        <v>0</v>
      </c>
      <c r="T163" s="9">
        <v>0</v>
      </c>
      <c r="U163" s="10">
        <f t="shared" si="57"/>
        <v>0.875</v>
      </c>
    </row>
    <row r="164" spans="2:21">
      <c r="B164" s="5" t="s">
        <v>45</v>
      </c>
      <c r="C164" s="6"/>
      <c r="D164" s="6"/>
      <c r="E164" s="17" t="s">
        <v>46</v>
      </c>
      <c r="F164" s="9">
        <f t="shared" ref="F164:T164" si="58">SUM(F165+F179+F195+F200+F230+F245+F243)</f>
        <v>21930413</v>
      </c>
      <c r="G164" s="9">
        <f t="shared" si="58"/>
        <v>21316492</v>
      </c>
      <c r="H164" s="9">
        <f t="shared" si="58"/>
        <v>21023672</v>
      </c>
      <c r="I164" s="9">
        <f t="shared" si="58"/>
        <v>20473709</v>
      </c>
      <c r="J164" s="9">
        <f t="shared" si="58"/>
        <v>15397432</v>
      </c>
      <c r="K164" s="9">
        <f t="shared" si="58"/>
        <v>5076277</v>
      </c>
      <c r="L164" s="9">
        <f t="shared" si="58"/>
        <v>0</v>
      </c>
      <c r="M164" s="9">
        <f t="shared" si="58"/>
        <v>397000</v>
      </c>
      <c r="N164" s="9">
        <f t="shared" si="58"/>
        <v>152963</v>
      </c>
      <c r="O164" s="9">
        <f t="shared" si="58"/>
        <v>0</v>
      </c>
      <c r="P164" s="9">
        <f t="shared" si="58"/>
        <v>0</v>
      </c>
      <c r="Q164" s="9">
        <f t="shared" si="58"/>
        <v>292820</v>
      </c>
      <c r="R164" s="9">
        <f t="shared" si="58"/>
        <v>292820</v>
      </c>
      <c r="S164" s="9">
        <f t="shared" si="58"/>
        <v>292820</v>
      </c>
      <c r="T164" s="9">
        <f t="shared" si="58"/>
        <v>0</v>
      </c>
      <c r="U164" s="10">
        <f t="shared" si="57"/>
        <v>0.97200595355864938</v>
      </c>
    </row>
    <row r="165" spans="2:21">
      <c r="B165" s="11"/>
      <c r="C165" s="6" t="s">
        <v>165</v>
      </c>
      <c r="D165" s="6"/>
      <c r="E165" s="17" t="s">
        <v>166</v>
      </c>
      <c r="F165" s="9">
        <f t="shared" ref="F165:T165" si="59">SUM(F166:F178)</f>
        <v>567238</v>
      </c>
      <c r="G165" s="9">
        <f t="shared" si="59"/>
        <v>616035</v>
      </c>
      <c r="H165" s="9">
        <f t="shared" si="59"/>
        <v>616035</v>
      </c>
      <c r="I165" s="9">
        <f t="shared" si="59"/>
        <v>616035</v>
      </c>
      <c r="J165" s="9">
        <f t="shared" si="59"/>
        <v>554448</v>
      </c>
      <c r="K165" s="9">
        <f t="shared" si="59"/>
        <v>61587</v>
      </c>
      <c r="L165" s="9">
        <f t="shared" si="59"/>
        <v>0</v>
      </c>
      <c r="M165" s="9">
        <f t="shared" si="59"/>
        <v>0</v>
      </c>
      <c r="N165" s="9">
        <f t="shared" si="59"/>
        <v>0</v>
      </c>
      <c r="O165" s="9">
        <f t="shared" si="59"/>
        <v>0</v>
      </c>
      <c r="P165" s="9">
        <f t="shared" si="59"/>
        <v>0</v>
      </c>
      <c r="Q165" s="9">
        <f t="shared" si="59"/>
        <v>0</v>
      </c>
      <c r="R165" s="9">
        <f t="shared" si="59"/>
        <v>0</v>
      </c>
      <c r="S165" s="9">
        <f t="shared" si="59"/>
        <v>0</v>
      </c>
      <c r="T165" s="9">
        <f t="shared" si="59"/>
        <v>0</v>
      </c>
      <c r="U165" s="10">
        <f t="shared" si="57"/>
        <v>1.0860256188760273</v>
      </c>
    </row>
    <row r="166" spans="2:21">
      <c r="B166" s="11"/>
      <c r="C166" s="6"/>
      <c r="D166" s="6" t="s">
        <v>120</v>
      </c>
      <c r="E166" s="17" t="s">
        <v>77</v>
      </c>
      <c r="F166" s="18">
        <v>360717</v>
      </c>
      <c r="G166" s="9">
        <f t="shared" ref="G166:G178" si="60">SUM(H166+Q166)</f>
        <v>400000</v>
      </c>
      <c r="H166" s="9">
        <f t="shared" ref="H166:H178" si="61">SUM(I166+L166+M166+N166+O166+P166)</f>
        <v>400000</v>
      </c>
      <c r="I166" s="9">
        <f t="shared" ref="I166:I178" si="62">SUM(J166:K166)</f>
        <v>400000</v>
      </c>
      <c r="J166" s="9">
        <v>400000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f t="shared" ref="Q166:Q178" si="63">SUM(R166+T166)</f>
        <v>0</v>
      </c>
      <c r="R166" s="9">
        <v>0</v>
      </c>
      <c r="S166" s="9">
        <v>0</v>
      </c>
      <c r="T166" s="9">
        <v>0</v>
      </c>
      <c r="U166" s="10">
        <f t="shared" si="57"/>
        <v>1.1089025468719245</v>
      </c>
    </row>
    <row r="167" spans="2:21">
      <c r="B167" s="11"/>
      <c r="C167" s="6"/>
      <c r="D167" s="6" t="s">
        <v>121</v>
      </c>
      <c r="E167" s="17" t="s">
        <v>78</v>
      </c>
      <c r="F167" s="18">
        <v>59949</v>
      </c>
      <c r="G167" s="9">
        <f t="shared" si="60"/>
        <v>64948</v>
      </c>
      <c r="H167" s="9">
        <f t="shared" si="61"/>
        <v>64948</v>
      </c>
      <c r="I167" s="9">
        <f t="shared" si="62"/>
        <v>64948</v>
      </c>
      <c r="J167" s="9">
        <v>64948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f t="shared" si="63"/>
        <v>0</v>
      </c>
      <c r="R167" s="9">
        <v>0</v>
      </c>
      <c r="S167" s="9">
        <v>0</v>
      </c>
      <c r="T167" s="9">
        <v>0</v>
      </c>
      <c r="U167" s="10">
        <f t="shared" si="57"/>
        <v>1.0833875460808353</v>
      </c>
    </row>
    <row r="168" spans="2:21">
      <c r="B168" s="11"/>
      <c r="C168" s="6"/>
      <c r="D168" s="6" t="s">
        <v>122</v>
      </c>
      <c r="E168" s="17" t="s">
        <v>79</v>
      </c>
      <c r="F168" s="18">
        <v>76649</v>
      </c>
      <c r="G168" s="9">
        <f t="shared" si="60"/>
        <v>77000</v>
      </c>
      <c r="H168" s="9">
        <f t="shared" si="61"/>
        <v>77000</v>
      </c>
      <c r="I168" s="9">
        <f t="shared" si="62"/>
        <v>77000</v>
      </c>
      <c r="J168" s="9">
        <v>77000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f t="shared" si="63"/>
        <v>0</v>
      </c>
      <c r="R168" s="9">
        <v>0</v>
      </c>
      <c r="S168" s="9">
        <v>0</v>
      </c>
      <c r="T168" s="9">
        <v>0</v>
      </c>
      <c r="U168" s="10">
        <f t="shared" si="57"/>
        <v>1.0045793161032759</v>
      </c>
    </row>
    <row r="169" spans="2:21">
      <c r="B169" s="11"/>
      <c r="C169" s="6"/>
      <c r="D169" s="6" t="s">
        <v>123</v>
      </c>
      <c r="E169" s="17" t="s">
        <v>80</v>
      </c>
      <c r="F169" s="18">
        <v>6468</v>
      </c>
      <c r="G169" s="9">
        <f t="shared" si="60"/>
        <v>6500</v>
      </c>
      <c r="H169" s="9">
        <f t="shared" si="61"/>
        <v>6500</v>
      </c>
      <c r="I169" s="9">
        <f t="shared" si="62"/>
        <v>6500</v>
      </c>
      <c r="J169" s="9">
        <v>6500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f t="shared" si="63"/>
        <v>0</v>
      </c>
      <c r="R169" s="9">
        <v>0</v>
      </c>
      <c r="S169" s="9">
        <v>0</v>
      </c>
      <c r="T169" s="9">
        <v>0</v>
      </c>
      <c r="U169" s="10">
        <f t="shared" si="57"/>
        <v>1.0049474335188622</v>
      </c>
    </row>
    <row r="170" spans="2:21">
      <c r="B170" s="11"/>
      <c r="C170" s="6"/>
      <c r="D170" s="6" t="s">
        <v>103</v>
      </c>
      <c r="E170" s="17" t="s">
        <v>81</v>
      </c>
      <c r="F170" s="18">
        <v>5000</v>
      </c>
      <c r="G170" s="9">
        <f t="shared" si="60"/>
        <v>1000</v>
      </c>
      <c r="H170" s="9">
        <f t="shared" si="61"/>
        <v>1000</v>
      </c>
      <c r="I170" s="9">
        <f t="shared" si="62"/>
        <v>1000</v>
      </c>
      <c r="J170" s="9">
        <v>1000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  <c r="Q170" s="9">
        <f t="shared" si="63"/>
        <v>0</v>
      </c>
      <c r="R170" s="9">
        <v>0</v>
      </c>
      <c r="S170" s="9">
        <v>0</v>
      </c>
      <c r="T170" s="9">
        <v>0</v>
      </c>
      <c r="U170" s="10">
        <f t="shared" si="57"/>
        <v>0.2</v>
      </c>
    </row>
    <row r="171" spans="2:21">
      <c r="B171" s="11"/>
      <c r="C171" s="6"/>
      <c r="D171" s="6" t="s">
        <v>125</v>
      </c>
      <c r="E171" s="17" t="s">
        <v>65</v>
      </c>
      <c r="F171" s="18">
        <v>18589</v>
      </c>
      <c r="G171" s="9">
        <f t="shared" si="60"/>
        <v>18000</v>
      </c>
      <c r="H171" s="9">
        <f t="shared" si="61"/>
        <v>18000</v>
      </c>
      <c r="I171" s="9">
        <f t="shared" si="62"/>
        <v>18000</v>
      </c>
      <c r="J171" s="9">
        <v>0</v>
      </c>
      <c r="K171" s="9">
        <v>18000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f t="shared" si="63"/>
        <v>0</v>
      </c>
      <c r="R171" s="9">
        <v>0</v>
      </c>
      <c r="S171" s="9">
        <v>0</v>
      </c>
      <c r="T171" s="9">
        <v>0</v>
      </c>
      <c r="U171" s="10">
        <f t="shared" si="57"/>
        <v>0.9683145946527516</v>
      </c>
    </row>
    <row r="172" spans="2:21">
      <c r="B172" s="11"/>
      <c r="C172" s="6"/>
      <c r="D172" s="6" t="s">
        <v>126</v>
      </c>
      <c r="E172" s="17" t="s">
        <v>127</v>
      </c>
      <c r="F172" s="18">
        <v>500</v>
      </c>
      <c r="G172" s="9">
        <f t="shared" si="60"/>
        <v>500</v>
      </c>
      <c r="H172" s="9">
        <f t="shared" si="61"/>
        <v>500</v>
      </c>
      <c r="I172" s="9">
        <f t="shared" si="62"/>
        <v>500</v>
      </c>
      <c r="J172" s="9">
        <v>0</v>
      </c>
      <c r="K172" s="9">
        <v>500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f t="shared" si="63"/>
        <v>0</v>
      </c>
      <c r="R172" s="9">
        <v>0</v>
      </c>
      <c r="S172" s="9">
        <v>0</v>
      </c>
      <c r="T172" s="9">
        <v>0</v>
      </c>
      <c r="U172" s="10">
        <f t="shared" si="57"/>
        <v>1</v>
      </c>
    </row>
    <row r="173" spans="2:21">
      <c r="B173" s="11"/>
      <c r="C173" s="6"/>
      <c r="D173" s="6" t="s">
        <v>97</v>
      </c>
      <c r="E173" s="17" t="s">
        <v>98</v>
      </c>
      <c r="F173" s="18">
        <v>1450</v>
      </c>
      <c r="G173" s="9">
        <f t="shared" si="60"/>
        <v>1450</v>
      </c>
      <c r="H173" s="9">
        <f t="shared" si="61"/>
        <v>1450</v>
      </c>
      <c r="I173" s="9">
        <f t="shared" si="62"/>
        <v>1450</v>
      </c>
      <c r="J173" s="9">
        <v>0</v>
      </c>
      <c r="K173" s="9">
        <v>1450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f t="shared" si="63"/>
        <v>0</v>
      </c>
      <c r="R173" s="9">
        <v>0</v>
      </c>
      <c r="S173" s="9">
        <v>0</v>
      </c>
      <c r="T173" s="9">
        <v>0</v>
      </c>
      <c r="U173" s="10">
        <f t="shared" si="57"/>
        <v>1</v>
      </c>
    </row>
    <row r="174" spans="2:21">
      <c r="B174" s="11"/>
      <c r="C174" s="6"/>
      <c r="D174" s="6" t="s">
        <v>37</v>
      </c>
      <c r="E174" s="17" t="s">
        <v>38</v>
      </c>
      <c r="F174" s="18">
        <v>13811</v>
      </c>
      <c r="G174" s="9">
        <f t="shared" si="60"/>
        <v>15000</v>
      </c>
      <c r="H174" s="9">
        <f t="shared" si="61"/>
        <v>15000</v>
      </c>
      <c r="I174" s="9">
        <f t="shared" si="62"/>
        <v>15000</v>
      </c>
      <c r="J174" s="9">
        <v>0</v>
      </c>
      <c r="K174" s="9">
        <v>15000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f t="shared" si="63"/>
        <v>0</v>
      </c>
      <c r="R174" s="9">
        <v>0</v>
      </c>
      <c r="S174" s="9">
        <v>0</v>
      </c>
      <c r="T174" s="9">
        <v>0</v>
      </c>
      <c r="U174" s="10">
        <f t="shared" si="57"/>
        <v>1.0860907971906451</v>
      </c>
    </row>
    <row r="175" spans="2:21">
      <c r="B175" s="11"/>
      <c r="C175" s="6"/>
      <c r="D175" s="6" t="s">
        <v>167</v>
      </c>
      <c r="E175" s="17" t="s">
        <v>82</v>
      </c>
      <c r="F175" s="18">
        <v>500</v>
      </c>
      <c r="G175" s="9">
        <f t="shared" si="60"/>
        <v>500</v>
      </c>
      <c r="H175" s="9">
        <f t="shared" si="61"/>
        <v>500</v>
      </c>
      <c r="I175" s="9">
        <f t="shared" si="62"/>
        <v>500</v>
      </c>
      <c r="J175" s="9">
        <v>0</v>
      </c>
      <c r="K175" s="9">
        <v>500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f t="shared" si="63"/>
        <v>0</v>
      </c>
      <c r="R175" s="9">
        <v>0</v>
      </c>
      <c r="S175" s="9">
        <v>0</v>
      </c>
      <c r="T175" s="9">
        <v>0</v>
      </c>
      <c r="U175" s="10">
        <f t="shared" si="57"/>
        <v>1</v>
      </c>
    </row>
    <row r="176" spans="2:21">
      <c r="B176" s="11"/>
      <c r="C176" s="6"/>
      <c r="D176" s="6" t="s">
        <v>130</v>
      </c>
      <c r="E176" s="17" t="s">
        <v>83</v>
      </c>
      <c r="F176" s="18">
        <v>23605</v>
      </c>
      <c r="G176" s="9">
        <f t="shared" si="60"/>
        <v>23637</v>
      </c>
      <c r="H176" s="9">
        <f t="shared" si="61"/>
        <v>23637</v>
      </c>
      <c r="I176" s="9">
        <f t="shared" si="62"/>
        <v>23637</v>
      </c>
      <c r="J176" s="9">
        <v>0</v>
      </c>
      <c r="K176" s="9">
        <v>23637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f t="shared" si="63"/>
        <v>0</v>
      </c>
      <c r="R176" s="9">
        <v>0</v>
      </c>
      <c r="S176" s="9">
        <v>0</v>
      </c>
      <c r="T176" s="9">
        <v>0</v>
      </c>
      <c r="U176" s="10">
        <f t="shared" si="57"/>
        <v>1.0013556449904681</v>
      </c>
    </row>
    <row r="177" spans="2:21" ht="22.5">
      <c r="B177" s="11"/>
      <c r="C177" s="6"/>
      <c r="D177" s="6" t="s">
        <v>168</v>
      </c>
      <c r="E177" s="17" t="s">
        <v>169</v>
      </c>
      <c r="F177" s="18">
        <v>0</v>
      </c>
      <c r="G177" s="9">
        <f t="shared" si="60"/>
        <v>2500</v>
      </c>
      <c r="H177" s="9">
        <f t="shared" si="61"/>
        <v>2500</v>
      </c>
      <c r="I177" s="9">
        <f t="shared" si="62"/>
        <v>2500</v>
      </c>
      <c r="J177" s="9">
        <v>0</v>
      </c>
      <c r="K177" s="9">
        <v>2500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f t="shared" si="63"/>
        <v>0</v>
      </c>
      <c r="R177" s="9">
        <v>0</v>
      </c>
      <c r="S177" s="9">
        <v>0</v>
      </c>
      <c r="T177" s="9">
        <v>0</v>
      </c>
      <c r="U177" s="10">
        <v>0</v>
      </c>
    </row>
    <row r="178" spans="2:21">
      <c r="B178" s="11"/>
      <c r="C178" s="6"/>
      <c r="D178" s="6" t="s">
        <v>131</v>
      </c>
      <c r="E178" s="17" t="s">
        <v>132</v>
      </c>
      <c r="F178" s="18">
        <v>0</v>
      </c>
      <c r="G178" s="9">
        <f t="shared" si="60"/>
        <v>5000</v>
      </c>
      <c r="H178" s="9">
        <f t="shared" si="61"/>
        <v>5000</v>
      </c>
      <c r="I178" s="9">
        <f t="shared" si="62"/>
        <v>5000</v>
      </c>
      <c r="J178" s="9">
        <v>5000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f t="shared" si="63"/>
        <v>0</v>
      </c>
      <c r="R178" s="9">
        <v>0</v>
      </c>
      <c r="S178" s="9">
        <v>0</v>
      </c>
      <c r="T178" s="9">
        <v>0</v>
      </c>
      <c r="U178" s="10">
        <v>0</v>
      </c>
    </row>
    <row r="179" spans="2:21">
      <c r="B179" s="11"/>
      <c r="C179" s="6" t="s">
        <v>47</v>
      </c>
      <c r="D179" s="6"/>
      <c r="E179" s="17" t="s">
        <v>48</v>
      </c>
      <c r="F179" s="9">
        <f t="shared" ref="F179:T179" si="64">SUM(F180:F194)</f>
        <v>1580505</v>
      </c>
      <c r="G179" s="9">
        <f t="shared" si="64"/>
        <v>1540976</v>
      </c>
      <c r="H179" s="9">
        <f t="shared" si="64"/>
        <v>1540976</v>
      </c>
      <c r="I179" s="9">
        <f t="shared" si="64"/>
        <v>1540976</v>
      </c>
      <c r="J179" s="9">
        <f t="shared" si="64"/>
        <v>972922</v>
      </c>
      <c r="K179" s="9">
        <f t="shared" si="64"/>
        <v>568054</v>
      </c>
      <c r="L179" s="9">
        <f t="shared" si="64"/>
        <v>0</v>
      </c>
      <c r="M179" s="9">
        <f t="shared" si="64"/>
        <v>0</v>
      </c>
      <c r="N179" s="9">
        <f t="shared" si="64"/>
        <v>0</v>
      </c>
      <c r="O179" s="9">
        <f t="shared" si="64"/>
        <v>0</v>
      </c>
      <c r="P179" s="9">
        <f t="shared" si="64"/>
        <v>0</v>
      </c>
      <c r="Q179" s="9">
        <f t="shared" si="64"/>
        <v>0</v>
      </c>
      <c r="R179" s="9">
        <f t="shared" si="64"/>
        <v>0</v>
      </c>
      <c r="S179" s="9">
        <f t="shared" si="64"/>
        <v>0</v>
      </c>
      <c r="T179" s="9">
        <f t="shared" si="64"/>
        <v>0</v>
      </c>
      <c r="U179" s="10">
        <f t="shared" ref="U179:U193" si="65">G179/F179</f>
        <v>0.97498963938741101</v>
      </c>
    </row>
    <row r="180" spans="2:21">
      <c r="B180" s="11"/>
      <c r="C180" s="6"/>
      <c r="D180" s="6" t="s">
        <v>120</v>
      </c>
      <c r="E180" s="17" t="s">
        <v>77</v>
      </c>
      <c r="F180" s="18">
        <v>714140</v>
      </c>
      <c r="G180" s="9">
        <f t="shared" ref="G180:G194" si="66">SUM(H180+Q180)</f>
        <v>750000</v>
      </c>
      <c r="H180" s="9">
        <f t="shared" ref="H180:H194" si="67">SUM(I180+L180+M180+N180+O180+P180)</f>
        <v>750000</v>
      </c>
      <c r="I180" s="9">
        <f t="shared" ref="I180:I194" si="68">SUM(J180:K180)</f>
        <v>750000</v>
      </c>
      <c r="J180" s="9">
        <v>750000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f t="shared" ref="Q180:Q194" si="69">SUM(R180+T180)</f>
        <v>0</v>
      </c>
      <c r="R180" s="9">
        <v>0</v>
      </c>
      <c r="S180" s="9">
        <v>0</v>
      </c>
      <c r="T180" s="9">
        <v>0</v>
      </c>
      <c r="U180" s="10">
        <f t="shared" si="65"/>
        <v>1.050214243705716</v>
      </c>
    </row>
    <row r="181" spans="2:21">
      <c r="B181" s="11"/>
      <c r="C181" s="6"/>
      <c r="D181" s="6" t="s">
        <v>121</v>
      </c>
      <c r="E181" s="17" t="s">
        <v>78</v>
      </c>
      <c r="F181" s="18">
        <v>57673</v>
      </c>
      <c r="G181" s="9">
        <f t="shared" si="66"/>
        <v>60922</v>
      </c>
      <c r="H181" s="9">
        <f t="shared" si="67"/>
        <v>60922</v>
      </c>
      <c r="I181" s="9">
        <f t="shared" si="68"/>
        <v>60922</v>
      </c>
      <c r="J181" s="9">
        <v>60922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f t="shared" si="69"/>
        <v>0</v>
      </c>
      <c r="R181" s="9">
        <v>0</v>
      </c>
      <c r="S181" s="9">
        <v>0</v>
      </c>
      <c r="T181" s="9">
        <v>0</v>
      </c>
      <c r="U181" s="10">
        <f t="shared" si="65"/>
        <v>1.0563348533976038</v>
      </c>
    </row>
    <row r="182" spans="2:21">
      <c r="B182" s="11"/>
      <c r="C182" s="6"/>
      <c r="D182" s="6" t="s">
        <v>122</v>
      </c>
      <c r="E182" s="17" t="s">
        <v>79</v>
      </c>
      <c r="F182" s="18">
        <v>132700</v>
      </c>
      <c r="G182" s="9">
        <f t="shared" si="66"/>
        <v>140000</v>
      </c>
      <c r="H182" s="9">
        <f t="shared" si="67"/>
        <v>140000</v>
      </c>
      <c r="I182" s="9">
        <f t="shared" si="68"/>
        <v>140000</v>
      </c>
      <c r="J182" s="9">
        <v>140000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f t="shared" si="69"/>
        <v>0</v>
      </c>
      <c r="R182" s="9">
        <v>0</v>
      </c>
      <c r="S182" s="9">
        <v>0</v>
      </c>
      <c r="T182" s="9">
        <v>0</v>
      </c>
      <c r="U182" s="10">
        <f t="shared" si="65"/>
        <v>1.0550113036925395</v>
      </c>
    </row>
    <row r="183" spans="2:21">
      <c r="B183" s="11"/>
      <c r="C183" s="6"/>
      <c r="D183" s="6" t="s">
        <v>123</v>
      </c>
      <c r="E183" s="17" t="s">
        <v>80</v>
      </c>
      <c r="F183" s="18">
        <v>16438</v>
      </c>
      <c r="G183" s="9">
        <f t="shared" si="66"/>
        <v>17000</v>
      </c>
      <c r="H183" s="9">
        <f t="shared" si="67"/>
        <v>17000</v>
      </c>
      <c r="I183" s="9">
        <f t="shared" si="68"/>
        <v>17000</v>
      </c>
      <c r="J183" s="9">
        <v>17000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>
        <f t="shared" si="69"/>
        <v>0</v>
      </c>
      <c r="R183" s="9">
        <v>0</v>
      </c>
      <c r="S183" s="9">
        <v>0</v>
      </c>
      <c r="T183" s="9">
        <v>0</v>
      </c>
      <c r="U183" s="10">
        <f t="shared" si="65"/>
        <v>1.0341890740966053</v>
      </c>
    </row>
    <row r="184" spans="2:21">
      <c r="B184" s="11"/>
      <c r="C184" s="6"/>
      <c r="D184" s="6" t="s">
        <v>125</v>
      </c>
      <c r="E184" s="17" t="s">
        <v>65</v>
      </c>
      <c r="F184" s="18">
        <v>465000</v>
      </c>
      <c r="G184" s="9">
        <f t="shared" si="66"/>
        <v>400000</v>
      </c>
      <c r="H184" s="9">
        <f t="shared" si="67"/>
        <v>400000</v>
      </c>
      <c r="I184" s="9">
        <f t="shared" si="68"/>
        <v>400000</v>
      </c>
      <c r="J184" s="9">
        <v>0</v>
      </c>
      <c r="K184" s="9">
        <v>400000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f t="shared" si="69"/>
        <v>0</v>
      </c>
      <c r="R184" s="9">
        <v>0</v>
      </c>
      <c r="S184" s="9">
        <v>0</v>
      </c>
      <c r="T184" s="9">
        <v>0</v>
      </c>
      <c r="U184" s="10">
        <f t="shared" si="65"/>
        <v>0.86021505376344087</v>
      </c>
    </row>
    <row r="185" spans="2:21">
      <c r="B185" s="11"/>
      <c r="C185" s="6"/>
      <c r="D185" s="6" t="s">
        <v>37</v>
      </c>
      <c r="E185" s="17" t="s">
        <v>38</v>
      </c>
      <c r="F185" s="18">
        <v>167000</v>
      </c>
      <c r="G185" s="9">
        <f t="shared" si="66"/>
        <v>140000</v>
      </c>
      <c r="H185" s="9">
        <f t="shared" si="67"/>
        <v>140000</v>
      </c>
      <c r="I185" s="9">
        <f t="shared" si="68"/>
        <v>140000</v>
      </c>
      <c r="J185" s="9">
        <v>0</v>
      </c>
      <c r="K185" s="9">
        <v>140000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f t="shared" si="69"/>
        <v>0</v>
      </c>
      <c r="R185" s="9">
        <v>0</v>
      </c>
      <c r="S185" s="9">
        <v>0</v>
      </c>
      <c r="T185" s="9">
        <v>0</v>
      </c>
      <c r="U185" s="10">
        <f t="shared" si="65"/>
        <v>0.83832335329341312</v>
      </c>
    </row>
    <row r="186" spans="2:21">
      <c r="B186" s="11"/>
      <c r="C186" s="6"/>
      <c r="D186" s="6" t="s">
        <v>170</v>
      </c>
      <c r="E186" s="17" t="s">
        <v>171</v>
      </c>
      <c r="F186" s="18">
        <v>500</v>
      </c>
      <c r="G186" s="9">
        <f t="shared" si="66"/>
        <v>500</v>
      </c>
      <c r="H186" s="9">
        <f t="shared" si="67"/>
        <v>500</v>
      </c>
      <c r="I186" s="9">
        <f t="shared" si="68"/>
        <v>500</v>
      </c>
      <c r="J186" s="9">
        <v>0</v>
      </c>
      <c r="K186" s="9">
        <v>500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f t="shared" si="69"/>
        <v>0</v>
      </c>
      <c r="R186" s="9">
        <v>0</v>
      </c>
      <c r="S186" s="9">
        <v>0</v>
      </c>
      <c r="T186" s="9">
        <v>0</v>
      </c>
      <c r="U186" s="10">
        <f t="shared" si="65"/>
        <v>1</v>
      </c>
    </row>
    <row r="187" spans="2:21" ht="22.5">
      <c r="B187" s="11"/>
      <c r="C187" s="6"/>
      <c r="D187" s="6" t="s">
        <v>104</v>
      </c>
      <c r="E187" s="17" t="s">
        <v>105</v>
      </c>
      <c r="F187" s="18">
        <v>1000</v>
      </c>
      <c r="G187" s="9">
        <f t="shared" si="66"/>
        <v>1000</v>
      </c>
      <c r="H187" s="9">
        <f t="shared" si="67"/>
        <v>1000</v>
      </c>
      <c r="I187" s="9">
        <f t="shared" si="68"/>
        <v>1000</v>
      </c>
      <c r="J187" s="9">
        <v>0</v>
      </c>
      <c r="K187" s="9">
        <v>1000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f t="shared" si="69"/>
        <v>0</v>
      </c>
      <c r="R187" s="9">
        <v>0</v>
      </c>
      <c r="S187" s="9">
        <v>0</v>
      </c>
      <c r="T187" s="9">
        <v>0</v>
      </c>
      <c r="U187" s="10">
        <f t="shared" si="65"/>
        <v>1</v>
      </c>
    </row>
    <row r="188" spans="2:21">
      <c r="B188" s="11"/>
      <c r="C188" s="6"/>
      <c r="D188" s="6" t="s">
        <v>167</v>
      </c>
      <c r="E188" s="17" t="s">
        <v>82</v>
      </c>
      <c r="F188" s="18">
        <v>300</v>
      </c>
      <c r="G188" s="9">
        <f t="shared" si="66"/>
        <v>500</v>
      </c>
      <c r="H188" s="9">
        <f t="shared" si="67"/>
        <v>500</v>
      </c>
      <c r="I188" s="9">
        <f t="shared" si="68"/>
        <v>500</v>
      </c>
      <c r="J188" s="9">
        <v>0</v>
      </c>
      <c r="K188" s="9">
        <v>500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  <c r="Q188" s="9">
        <f t="shared" si="69"/>
        <v>0</v>
      </c>
      <c r="R188" s="9">
        <v>0</v>
      </c>
      <c r="S188" s="9">
        <v>0</v>
      </c>
      <c r="T188" s="9">
        <v>0</v>
      </c>
      <c r="U188" s="10">
        <f t="shared" si="65"/>
        <v>1.6666666666666667</v>
      </c>
    </row>
    <row r="189" spans="2:21">
      <c r="B189" s="11"/>
      <c r="C189" s="6"/>
      <c r="D189" s="6" t="s">
        <v>130</v>
      </c>
      <c r="E189" s="17" t="s">
        <v>83</v>
      </c>
      <c r="F189" s="18">
        <v>23254</v>
      </c>
      <c r="G189" s="9">
        <f t="shared" si="66"/>
        <v>23254</v>
      </c>
      <c r="H189" s="9">
        <f t="shared" si="67"/>
        <v>23254</v>
      </c>
      <c r="I189" s="9">
        <f t="shared" si="68"/>
        <v>23254</v>
      </c>
      <c r="J189" s="9">
        <v>0</v>
      </c>
      <c r="K189" s="9">
        <v>23254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f t="shared" si="69"/>
        <v>0</v>
      </c>
      <c r="R189" s="9">
        <v>0</v>
      </c>
      <c r="S189" s="9">
        <v>0</v>
      </c>
      <c r="T189" s="9">
        <v>0</v>
      </c>
      <c r="U189" s="10">
        <f t="shared" si="65"/>
        <v>1</v>
      </c>
    </row>
    <row r="190" spans="2:21">
      <c r="B190" s="11"/>
      <c r="C190" s="6"/>
      <c r="D190" s="6" t="s">
        <v>172</v>
      </c>
      <c r="E190" s="17" t="s">
        <v>149</v>
      </c>
      <c r="F190" s="18">
        <v>500</v>
      </c>
      <c r="G190" s="9">
        <f t="shared" si="66"/>
        <v>500</v>
      </c>
      <c r="H190" s="9">
        <f t="shared" si="67"/>
        <v>500</v>
      </c>
      <c r="I190" s="9">
        <f t="shared" si="68"/>
        <v>500</v>
      </c>
      <c r="J190" s="9">
        <v>0</v>
      </c>
      <c r="K190" s="9">
        <v>500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f t="shared" si="69"/>
        <v>0</v>
      </c>
      <c r="R190" s="9">
        <v>0</v>
      </c>
      <c r="S190" s="9">
        <v>0</v>
      </c>
      <c r="T190" s="9">
        <v>0</v>
      </c>
      <c r="U190" s="10">
        <f t="shared" si="65"/>
        <v>1</v>
      </c>
    </row>
    <row r="191" spans="2:21">
      <c r="B191" s="11"/>
      <c r="C191" s="6"/>
      <c r="D191" s="6" t="s">
        <v>173</v>
      </c>
      <c r="E191" s="17" t="s">
        <v>174</v>
      </c>
      <c r="F191" s="18">
        <v>500</v>
      </c>
      <c r="G191" s="9">
        <f t="shared" si="66"/>
        <v>500</v>
      </c>
      <c r="H191" s="9">
        <f t="shared" si="67"/>
        <v>500</v>
      </c>
      <c r="I191" s="9">
        <f t="shared" si="68"/>
        <v>500</v>
      </c>
      <c r="J191" s="9">
        <v>0</v>
      </c>
      <c r="K191" s="9">
        <v>500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f t="shared" si="69"/>
        <v>0</v>
      </c>
      <c r="R191" s="9">
        <v>0</v>
      </c>
      <c r="S191" s="9">
        <v>0</v>
      </c>
      <c r="T191" s="9">
        <v>0</v>
      </c>
      <c r="U191" s="10">
        <f t="shared" si="65"/>
        <v>1</v>
      </c>
    </row>
    <row r="192" spans="2:21">
      <c r="B192" s="11"/>
      <c r="C192" s="6"/>
      <c r="D192" s="6" t="s">
        <v>151</v>
      </c>
      <c r="E192" s="17" t="s">
        <v>111</v>
      </c>
      <c r="F192" s="18">
        <v>1000</v>
      </c>
      <c r="G192" s="9">
        <f t="shared" si="66"/>
        <v>1000</v>
      </c>
      <c r="H192" s="9">
        <f t="shared" si="67"/>
        <v>1000</v>
      </c>
      <c r="I192" s="9">
        <f t="shared" si="68"/>
        <v>1000</v>
      </c>
      <c r="J192" s="9">
        <v>0</v>
      </c>
      <c r="K192" s="9">
        <v>1000</v>
      </c>
      <c r="L192" s="9">
        <v>0</v>
      </c>
      <c r="M192" s="9">
        <v>0</v>
      </c>
      <c r="N192" s="9">
        <v>0</v>
      </c>
      <c r="O192" s="9">
        <v>0</v>
      </c>
      <c r="P192" s="9">
        <v>0</v>
      </c>
      <c r="Q192" s="9">
        <f t="shared" si="69"/>
        <v>0</v>
      </c>
      <c r="R192" s="9">
        <v>0</v>
      </c>
      <c r="S192" s="9">
        <v>0</v>
      </c>
      <c r="T192" s="9">
        <v>0</v>
      </c>
      <c r="U192" s="10">
        <f t="shared" si="65"/>
        <v>1</v>
      </c>
    </row>
    <row r="193" spans="2:21" ht="22.5">
      <c r="B193" s="11"/>
      <c r="C193" s="6"/>
      <c r="D193" s="6" t="s">
        <v>168</v>
      </c>
      <c r="E193" s="17" t="s">
        <v>169</v>
      </c>
      <c r="F193" s="18">
        <v>500</v>
      </c>
      <c r="G193" s="9">
        <f t="shared" si="66"/>
        <v>800</v>
      </c>
      <c r="H193" s="9">
        <f t="shared" si="67"/>
        <v>800</v>
      </c>
      <c r="I193" s="9">
        <f t="shared" si="68"/>
        <v>800</v>
      </c>
      <c r="J193" s="9">
        <v>0</v>
      </c>
      <c r="K193" s="9">
        <v>800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f t="shared" si="69"/>
        <v>0</v>
      </c>
      <c r="R193" s="9">
        <v>0</v>
      </c>
      <c r="S193" s="9">
        <v>0</v>
      </c>
      <c r="T193" s="9">
        <v>0</v>
      </c>
      <c r="U193" s="10">
        <f t="shared" si="65"/>
        <v>1.6</v>
      </c>
    </row>
    <row r="194" spans="2:21">
      <c r="B194" s="11"/>
      <c r="C194" s="6"/>
      <c r="D194" s="6" t="s">
        <v>131</v>
      </c>
      <c r="E194" s="17" t="s">
        <v>132</v>
      </c>
      <c r="F194" s="18">
        <v>0</v>
      </c>
      <c r="G194" s="9">
        <f t="shared" si="66"/>
        <v>5000</v>
      </c>
      <c r="H194" s="9">
        <f t="shared" si="67"/>
        <v>5000</v>
      </c>
      <c r="I194" s="9">
        <f t="shared" si="68"/>
        <v>5000</v>
      </c>
      <c r="J194" s="9">
        <v>5000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9">
        <v>0</v>
      </c>
      <c r="Q194" s="9">
        <f t="shared" si="69"/>
        <v>0</v>
      </c>
      <c r="R194" s="9">
        <v>0</v>
      </c>
      <c r="S194" s="9">
        <v>0</v>
      </c>
      <c r="T194" s="9">
        <v>0</v>
      </c>
      <c r="U194" s="10">
        <v>0</v>
      </c>
    </row>
    <row r="195" spans="2:21">
      <c r="B195" s="11"/>
      <c r="C195" s="6" t="s">
        <v>175</v>
      </c>
      <c r="D195" s="6"/>
      <c r="E195" s="17" t="s">
        <v>176</v>
      </c>
      <c r="F195" s="9">
        <f t="shared" ref="F195:T195" si="70">SUM(F196:F199)</f>
        <v>466000</v>
      </c>
      <c r="G195" s="9">
        <f t="shared" si="70"/>
        <v>389500</v>
      </c>
      <c r="H195" s="9">
        <f t="shared" si="70"/>
        <v>389500</v>
      </c>
      <c r="I195" s="9">
        <f t="shared" si="70"/>
        <v>24500</v>
      </c>
      <c r="J195" s="9">
        <f t="shared" si="70"/>
        <v>0</v>
      </c>
      <c r="K195" s="9">
        <f t="shared" si="70"/>
        <v>24500</v>
      </c>
      <c r="L195" s="9">
        <f t="shared" si="70"/>
        <v>0</v>
      </c>
      <c r="M195" s="9">
        <f t="shared" si="70"/>
        <v>365000</v>
      </c>
      <c r="N195" s="9">
        <f t="shared" si="70"/>
        <v>0</v>
      </c>
      <c r="O195" s="9">
        <f t="shared" si="70"/>
        <v>0</v>
      </c>
      <c r="P195" s="9">
        <f t="shared" si="70"/>
        <v>0</v>
      </c>
      <c r="Q195" s="9">
        <f t="shared" si="70"/>
        <v>0</v>
      </c>
      <c r="R195" s="9">
        <f t="shared" si="70"/>
        <v>0</v>
      </c>
      <c r="S195" s="9">
        <f t="shared" si="70"/>
        <v>0</v>
      </c>
      <c r="T195" s="9">
        <f t="shared" si="70"/>
        <v>0</v>
      </c>
      <c r="U195" s="10">
        <f t="shared" ref="U195:U221" si="71">G195/F195</f>
        <v>0.83583690987124459</v>
      </c>
    </row>
    <row r="196" spans="2:21">
      <c r="B196" s="11"/>
      <c r="C196" s="6"/>
      <c r="D196" s="6" t="s">
        <v>70</v>
      </c>
      <c r="E196" s="17" t="s">
        <v>71</v>
      </c>
      <c r="F196" s="18">
        <v>365000</v>
      </c>
      <c r="G196" s="9">
        <f>SUM(H196+Q196)</f>
        <v>365000</v>
      </c>
      <c r="H196" s="9">
        <f>SUM(I196+L196+M196+N196+O196+P196)</f>
        <v>365000</v>
      </c>
      <c r="I196" s="9">
        <f>SUM(J196:K196)</f>
        <v>0</v>
      </c>
      <c r="J196" s="9">
        <v>0</v>
      </c>
      <c r="K196" s="9">
        <v>0</v>
      </c>
      <c r="L196" s="9">
        <v>0</v>
      </c>
      <c r="M196" s="9">
        <v>365000</v>
      </c>
      <c r="N196" s="9">
        <v>0</v>
      </c>
      <c r="O196" s="9">
        <v>0</v>
      </c>
      <c r="P196" s="9">
        <v>0</v>
      </c>
      <c r="Q196" s="9">
        <f>SUM(R196+T196)</f>
        <v>0</v>
      </c>
      <c r="R196" s="9">
        <v>0</v>
      </c>
      <c r="S196" s="9">
        <v>0</v>
      </c>
      <c r="T196" s="9">
        <v>0</v>
      </c>
      <c r="U196" s="10">
        <f t="shared" si="71"/>
        <v>1</v>
      </c>
    </row>
    <row r="197" spans="2:21">
      <c r="B197" s="11"/>
      <c r="C197" s="6"/>
      <c r="D197" s="6" t="s">
        <v>125</v>
      </c>
      <c r="E197" s="17" t="s">
        <v>65</v>
      </c>
      <c r="F197" s="18">
        <v>79500</v>
      </c>
      <c r="G197" s="9">
        <f>SUM(H197+Q197)</f>
        <v>3000</v>
      </c>
      <c r="H197" s="9">
        <f>SUM(I197+L197+M197+N197+O197+P197)</f>
        <v>3000</v>
      </c>
      <c r="I197" s="9">
        <f>SUM(J197:K197)</f>
        <v>3000</v>
      </c>
      <c r="J197" s="9">
        <v>0</v>
      </c>
      <c r="K197" s="9">
        <v>3000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f>SUM(R197+T197)</f>
        <v>0</v>
      </c>
      <c r="R197" s="9">
        <v>0</v>
      </c>
      <c r="S197" s="9">
        <v>0</v>
      </c>
      <c r="T197" s="9">
        <v>0</v>
      </c>
      <c r="U197" s="10">
        <f t="shared" si="71"/>
        <v>3.7735849056603772E-2</v>
      </c>
    </row>
    <row r="198" spans="2:21">
      <c r="B198" s="11"/>
      <c r="C198" s="6"/>
      <c r="D198" s="6" t="s">
        <v>126</v>
      </c>
      <c r="E198" s="17" t="s">
        <v>127</v>
      </c>
      <c r="F198" s="18">
        <v>2500</v>
      </c>
      <c r="G198" s="9">
        <f>SUM(H198+Q198)</f>
        <v>2500</v>
      </c>
      <c r="H198" s="9">
        <f>SUM(I198+L198+M198+N198+O198+P198)</f>
        <v>2500</v>
      </c>
      <c r="I198" s="9">
        <f>SUM(J198:K198)</f>
        <v>2500</v>
      </c>
      <c r="J198" s="9">
        <v>0</v>
      </c>
      <c r="K198" s="9">
        <v>2500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>
        <f>SUM(R198+T198)</f>
        <v>0</v>
      </c>
      <c r="R198" s="9">
        <v>0</v>
      </c>
      <c r="S198" s="9">
        <v>0</v>
      </c>
      <c r="T198" s="9">
        <v>0</v>
      </c>
      <c r="U198" s="10">
        <f t="shared" si="71"/>
        <v>1</v>
      </c>
    </row>
    <row r="199" spans="2:21">
      <c r="B199" s="11"/>
      <c r="C199" s="6"/>
      <c r="D199" s="6" t="s">
        <v>37</v>
      </c>
      <c r="E199" s="17" t="s">
        <v>38</v>
      </c>
      <c r="F199" s="18">
        <v>19000</v>
      </c>
      <c r="G199" s="9">
        <f>SUM(H199+Q199)</f>
        <v>19000</v>
      </c>
      <c r="H199" s="9">
        <f>SUM(I199+L199+M199+N199+O199+P199)</f>
        <v>19000</v>
      </c>
      <c r="I199" s="9">
        <f>SUM(J199:K199)</f>
        <v>19000</v>
      </c>
      <c r="J199" s="9">
        <v>0</v>
      </c>
      <c r="K199" s="9">
        <v>19000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f>SUM(R199+T199)</f>
        <v>0</v>
      </c>
      <c r="R199" s="9">
        <v>0</v>
      </c>
      <c r="S199" s="9">
        <v>0</v>
      </c>
      <c r="T199" s="9">
        <v>0</v>
      </c>
      <c r="U199" s="10">
        <f t="shared" si="71"/>
        <v>1</v>
      </c>
    </row>
    <row r="200" spans="2:21">
      <c r="B200" s="11"/>
      <c r="C200" s="6" t="s">
        <v>177</v>
      </c>
      <c r="D200" s="6"/>
      <c r="E200" s="17" t="s">
        <v>178</v>
      </c>
      <c r="F200" s="9">
        <f t="shared" ref="F200:T200" si="72">SUM(F201:F229)</f>
        <v>18360248</v>
      </c>
      <c r="G200" s="9">
        <f t="shared" si="72"/>
        <v>18081481</v>
      </c>
      <c r="H200" s="9">
        <f t="shared" si="72"/>
        <v>17788661</v>
      </c>
      <c r="I200" s="9">
        <f t="shared" si="72"/>
        <v>17605698</v>
      </c>
      <c r="J200" s="9">
        <f t="shared" si="72"/>
        <v>13835062</v>
      </c>
      <c r="K200" s="9">
        <f t="shared" si="72"/>
        <v>3770636</v>
      </c>
      <c r="L200" s="9">
        <f t="shared" si="72"/>
        <v>0</v>
      </c>
      <c r="M200" s="9">
        <f t="shared" si="72"/>
        <v>30000</v>
      </c>
      <c r="N200" s="9">
        <f t="shared" si="72"/>
        <v>152963</v>
      </c>
      <c r="O200" s="9">
        <f t="shared" si="72"/>
        <v>0</v>
      </c>
      <c r="P200" s="9">
        <f t="shared" si="72"/>
        <v>0</v>
      </c>
      <c r="Q200" s="9">
        <f t="shared" si="72"/>
        <v>292820</v>
      </c>
      <c r="R200" s="9">
        <f t="shared" si="72"/>
        <v>292820</v>
      </c>
      <c r="S200" s="9">
        <f t="shared" si="72"/>
        <v>292820</v>
      </c>
      <c r="T200" s="9">
        <f t="shared" si="72"/>
        <v>0</v>
      </c>
      <c r="U200" s="10">
        <f t="shared" si="71"/>
        <v>0.98481681728917825</v>
      </c>
    </row>
    <row r="201" spans="2:21">
      <c r="B201" s="11"/>
      <c r="C201" s="6"/>
      <c r="D201" s="6" t="s">
        <v>179</v>
      </c>
      <c r="E201" s="17" t="s">
        <v>180</v>
      </c>
      <c r="F201" s="18">
        <v>30000</v>
      </c>
      <c r="G201" s="9">
        <f t="shared" ref="G201:G218" si="73">SUM(H201+Q201)</f>
        <v>30000</v>
      </c>
      <c r="H201" s="9">
        <f t="shared" ref="H201:H218" si="74">SUM(I201+L201+M201+N201+O201+P201)</f>
        <v>30000</v>
      </c>
      <c r="I201" s="9">
        <f t="shared" ref="I201:I218" si="75">SUM(J201:K201)</f>
        <v>0</v>
      </c>
      <c r="J201" s="9">
        <v>0</v>
      </c>
      <c r="K201" s="9">
        <v>0</v>
      </c>
      <c r="L201" s="9">
        <v>0</v>
      </c>
      <c r="M201" s="9">
        <v>30000</v>
      </c>
      <c r="N201" s="9">
        <v>0</v>
      </c>
      <c r="O201" s="9">
        <v>0</v>
      </c>
      <c r="P201" s="9">
        <v>0</v>
      </c>
      <c r="Q201" s="9">
        <f t="shared" ref="Q201:Q218" si="76">SUM(R201+T201)</f>
        <v>0</v>
      </c>
      <c r="R201" s="9">
        <v>0</v>
      </c>
      <c r="S201" s="9">
        <v>0</v>
      </c>
      <c r="T201" s="9">
        <v>0</v>
      </c>
      <c r="U201" s="10">
        <f t="shared" si="71"/>
        <v>1</v>
      </c>
    </row>
    <row r="202" spans="2:21">
      <c r="B202" s="11"/>
      <c r="C202" s="6"/>
      <c r="D202" s="6" t="s">
        <v>120</v>
      </c>
      <c r="E202" s="17" t="s">
        <v>77</v>
      </c>
      <c r="F202" s="18">
        <v>10489738</v>
      </c>
      <c r="G202" s="9">
        <f t="shared" si="73"/>
        <v>10620750</v>
      </c>
      <c r="H202" s="9">
        <f t="shared" si="74"/>
        <v>10620750</v>
      </c>
      <c r="I202" s="9">
        <f t="shared" si="75"/>
        <v>10620750</v>
      </c>
      <c r="J202" s="9">
        <v>10620750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f t="shared" si="76"/>
        <v>0</v>
      </c>
      <c r="R202" s="9">
        <v>0</v>
      </c>
      <c r="S202" s="9">
        <v>0</v>
      </c>
      <c r="T202" s="9">
        <v>0</v>
      </c>
      <c r="U202" s="10">
        <f t="shared" si="71"/>
        <v>1.0124895397768752</v>
      </c>
    </row>
    <row r="203" spans="2:21">
      <c r="B203" s="11"/>
      <c r="C203" s="6"/>
      <c r="D203" s="6" t="s">
        <v>121</v>
      </c>
      <c r="E203" s="17" t="s">
        <v>78</v>
      </c>
      <c r="F203" s="18">
        <v>785058</v>
      </c>
      <c r="G203" s="9">
        <f t="shared" si="73"/>
        <v>939312</v>
      </c>
      <c r="H203" s="9">
        <f t="shared" si="74"/>
        <v>939312</v>
      </c>
      <c r="I203" s="9">
        <f t="shared" si="75"/>
        <v>939312</v>
      </c>
      <c r="J203" s="9">
        <v>939312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  <c r="Q203" s="9">
        <f t="shared" si="76"/>
        <v>0</v>
      </c>
      <c r="R203" s="9">
        <v>0</v>
      </c>
      <c r="S203" s="9">
        <v>0</v>
      </c>
      <c r="T203" s="9">
        <v>0</v>
      </c>
      <c r="U203" s="10">
        <f t="shared" si="71"/>
        <v>1.1964873932881392</v>
      </c>
    </row>
    <row r="204" spans="2:21">
      <c r="B204" s="11"/>
      <c r="C204" s="6"/>
      <c r="D204" s="6" t="s">
        <v>122</v>
      </c>
      <c r="E204" s="17" t="s">
        <v>79</v>
      </c>
      <c r="F204" s="18">
        <v>1911900</v>
      </c>
      <c r="G204" s="9">
        <f t="shared" si="73"/>
        <v>2000000</v>
      </c>
      <c r="H204" s="9">
        <f t="shared" si="74"/>
        <v>2000000</v>
      </c>
      <c r="I204" s="9">
        <f t="shared" si="75"/>
        <v>2000000</v>
      </c>
      <c r="J204" s="9">
        <v>2000000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f t="shared" si="76"/>
        <v>0</v>
      </c>
      <c r="R204" s="9">
        <v>0</v>
      </c>
      <c r="S204" s="9">
        <v>0</v>
      </c>
      <c r="T204" s="9">
        <v>0</v>
      </c>
      <c r="U204" s="10">
        <f t="shared" si="71"/>
        <v>1.0460798158899525</v>
      </c>
    </row>
    <row r="205" spans="2:21">
      <c r="B205" s="11"/>
      <c r="C205" s="6"/>
      <c r="D205" s="6" t="s">
        <v>123</v>
      </c>
      <c r="E205" s="17" t="s">
        <v>80</v>
      </c>
      <c r="F205" s="18">
        <v>208943</v>
      </c>
      <c r="G205" s="9">
        <f t="shared" si="73"/>
        <v>215000</v>
      </c>
      <c r="H205" s="9">
        <f t="shared" si="74"/>
        <v>215000</v>
      </c>
      <c r="I205" s="9">
        <f t="shared" si="75"/>
        <v>215000</v>
      </c>
      <c r="J205" s="9">
        <v>215000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f t="shared" si="76"/>
        <v>0</v>
      </c>
      <c r="R205" s="9">
        <v>0</v>
      </c>
      <c r="S205" s="9">
        <v>0</v>
      </c>
      <c r="T205" s="9">
        <v>0</v>
      </c>
      <c r="U205" s="10">
        <f t="shared" si="71"/>
        <v>1.0289887672714568</v>
      </c>
    </row>
    <row r="206" spans="2:21">
      <c r="B206" s="11"/>
      <c r="C206" s="6"/>
      <c r="D206" s="6" t="s">
        <v>103</v>
      </c>
      <c r="E206" s="17" t="s">
        <v>81</v>
      </c>
      <c r="F206" s="18">
        <v>10000</v>
      </c>
      <c r="G206" s="9">
        <f t="shared" si="73"/>
        <v>10000</v>
      </c>
      <c r="H206" s="9">
        <f t="shared" si="74"/>
        <v>10000</v>
      </c>
      <c r="I206" s="9">
        <f t="shared" si="75"/>
        <v>10000</v>
      </c>
      <c r="J206" s="9">
        <v>10000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f t="shared" si="76"/>
        <v>0</v>
      </c>
      <c r="R206" s="9">
        <v>0</v>
      </c>
      <c r="S206" s="9">
        <v>0</v>
      </c>
      <c r="T206" s="9">
        <v>0</v>
      </c>
      <c r="U206" s="10">
        <f t="shared" si="71"/>
        <v>1</v>
      </c>
    </row>
    <row r="207" spans="2:21">
      <c r="B207" s="11"/>
      <c r="C207" s="6"/>
      <c r="D207" s="6" t="s">
        <v>125</v>
      </c>
      <c r="E207" s="17" t="s">
        <v>65</v>
      </c>
      <c r="F207" s="18">
        <v>712000</v>
      </c>
      <c r="G207" s="9">
        <f t="shared" si="73"/>
        <v>520000</v>
      </c>
      <c r="H207" s="9">
        <f t="shared" si="74"/>
        <v>520000</v>
      </c>
      <c r="I207" s="9">
        <f t="shared" si="75"/>
        <v>520000</v>
      </c>
      <c r="J207" s="9">
        <v>0</v>
      </c>
      <c r="K207" s="9">
        <v>520000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f t="shared" si="76"/>
        <v>0</v>
      </c>
      <c r="R207" s="9">
        <v>0</v>
      </c>
      <c r="S207" s="9">
        <v>0</v>
      </c>
      <c r="T207" s="9">
        <v>0</v>
      </c>
      <c r="U207" s="10">
        <f t="shared" si="71"/>
        <v>0.7303370786516854</v>
      </c>
    </row>
    <row r="208" spans="2:21">
      <c r="B208" s="11"/>
      <c r="C208" s="6"/>
      <c r="D208" s="6" t="s">
        <v>126</v>
      </c>
      <c r="E208" s="17" t="s">
        <v>127</v>
      </c>
      <c r="F208" s="18">
        <v>30000</v>
      </c>
      <c r="G208" s="9">
        <f t="shared" si="73"/>
        <v>30000</v>
      </c>
      <c r="H208" s="9">
        <f t="shared" si="74"/>
        <v>30000</v>
      </c>
      <c r="I208" s="9">
        <f t="shared" si="75"/>
        <v>30000</v>
      </c>
      <c r="J208" s="9">
        <v>0</v>
      </c>
      <c r="K208" s="9">
        <v>30000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9">
        <f t="shared" si="76"/>
        <v>0</v>
      </c>
      <c r="R208" s="9">
        <v>0</v>
      </c>
      <c r="S208" s="9">
        <v>0</v>
      </c>
      <c r="T208" s="9">
        <v>0</v>
      </c>
      <c r="U208" s="10">
        <f t="shared" si="71"/>
        <v>1</v>
      </c>
    </row>
    <row r="209" spans="2:21">
      <c r="B209" s="11"/>
      <c r="C209" s="6"/>
      <c r="D209" s="6" t="s">
        <v>88</v>
      </c>
      <c r="E209" s="17" t="s">
        <v>89</v>
      </c>
      <c r="F209" s="18">
        <v>405000</v>
      </c>
      <c r="G209" s="9">
        <f t="shared" si="73"/>
        <v>400000</v>
      </c>
      <c r="H209" s="9">
        <f t="shared" si="74"/>
        <v>400000</v>
      </c>
      <c r="I209" s="9">
        <f t="shared" si="75"/>
        <v>400000</v>
      </c>
      <c r="J209" s="9">
        <v>0</v>
      </c>
      <c r="K209" s="9">
        <v>400000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f t="shared" si="76"/>
        <v>0</v>
      </c>
      <c r="R209" s="9">
        <v>0</v>
      </c>
      <c r="S209" s="9">
        <v>0</v>
      </c>
      <c r="T209" s="9">
        <v>0</v>
      </c>
      <c r="U209" s="10">
        <f t="shared" si="71"/>
        <v>0.98765432098765427</v>
      </c>
    </row>
    <row r="210" spans="2:21">
      <c r="B210" s="11"/>
      <c r="C210" s="6"/>
      <c r="D210" s="6" t="s">
        <v>97</v>
      </c>
      <c r="E210" s="17" t="s">
        <v>98</v>
      </c>
      <c r="F210" s="18">
        <v>320000</v>
      </c>
      <c r="G210" s="9">
        <f t="shared" si="73"/>
        <v>250000</v>
      </c>
      <c r="H210" s="9">
        <f t="shared" si="74"/>
        <v>250000</v>
      </c>
      <c r="I210" s="9">
        <f t="shared" si="75"/>
        <v>250000</v>
      </c>
      <c r="J210" s="9">
        <v>0</v>
      </c>
      <c r="K210" s="9">
        <v>250000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9">
        <f t="shared" si="76"/>
        <v>0</v>
      </c>
      <c r="R210" s="9">
        <v>0</v>
      </c>
      <c r="S210" s="9">
        <v>0</v>
      </c>
      <c r="T210" s="9">
        <v>0</v>
      </c>
      <c r="U210" s="10">
        <f t="shared" si="71"/>
        <v>0.78125</v>
      </c>
    </row>
    <row r="211" spans="2:21">
      <c r="B211" s="11"/>
      <c r="C211" s="6"/>
      <c r="D211" s="6" t="s">
        <v>181</v>
      </c>
      <c r="E211" s="17" t="s">
        <v>182</v>
      </c>
      <c r="F211" s="18">
        <v>15000</v>
      </c>
      <c r="G211" s="9">
        <f t="shared" si="73"/>
        <v>15000</v>
      </c>
      <c r="H211" s="9">
        <f t="shared" si="74"/>
        <v>15000</v>
      </c>
      <c r="I211" s="9">
        <f t="shared" si="75"/>
        <v>15000</v>
      </c>
      <c r="J211" s="9">
        <v>0</v>
      </c>
      <c r="K211" s="9">
        <v>15000</v>
      </c>
      <c r="L211" s="9">
        <v>0</v>
      </c>
      <c r="M211" s="9">
        <v>0</v>
      </c>
      <c r="N211" s="9">
        <v>0</v>
      </c>
      <c r="O211" s="9">
        <v>0</v>
      </c>
      <c r="P211" s="9">
        <v>0</v>
      </c>
      <c r="Q211" s="9">
        <f t="shared" si="76"/>
        <v>0</v>
      </c>
      <c r="R211" s="9">
        <v>0</v>
      </c>
      <c r="S211" s="9">
        <v>0</v>
      </c>
      <c r="T211" s="9">
        <v>0</v>
      </c>
      <c r="U211" s="10">
        <f t="shared" si="71"/>
        <v>1</v>
      </c>
    </row>
    <row r="212" spans="2:21">
      <c r="B212" s="11"/>
      <c r="C212" s="6"/>
      <c r="D212" s="6" t="s">
        <v>37</v>
      </c>
      <c r="E212" s="17" t="s">
        <v>38</v>
      </c>
      <c r="F212" s="18">
        <v>1238000</v>
      </c>
      <c r="G212" s="9">
        <f t="shared" si="73"/>
        <v>1100000</v>
      </c>
      <c r="H212" s="9">
        <f t="shared" si="74"/>
        <v>1100000</v>
      </c>
      <c r="I212" s="9">
        <f t="shared" si="75"/>
        <v>1100000</v>
      </c>
      <c r="J212" s="9">
        <v>0</v>
      </c>
      <c r="K212" s="9">
        <v>1100000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f t="shared" si="76"/>
        <v>0</v>
      </c>
      <c r="R212" s="9">
        <v>0</v>
      </c>
      <c r="S212" s="9">
        <v>0</v>
      </c>
      <c r="T212" s="9">
        <v>0</v>
      </c>
      <c r="U212" s="10">
        <f t="shared" si="71"/>
        <v>0.88852988691437806</v>
      </c>
    </row>
    <row r="213" spans="2:21">
      <c r="B213" s="11"/>
      <c r="C213" s="6"/>
      <c r="D213" s="6" t="s">
        <v>183</v>
      </c>
      <c r="E213" s="17" t="s">
        <v>38</v>
      </c>
      <c r="F213" s="18">
        <v>15205</v>
      </c>
      <c r="G213" s="9">
        <f t="shared" si="73"/>
        <v>130018</v>
      </c>
      <c r="H213" s="9">
        <f t="shared" si="74"/>
        <v>130018</v>
      </c>
      <c r="I213" s="9">
        <f t="shared" si="75"/>
        <v>0</v>
      </c>
      <c r="J213" s="9">
        <v>0</v>
      </c>
      <c r="K213" s="9">
        <v>0</v>
      </c>
      <c r="L213" s="9">
        <v>0</v>
      </c>
      <c r="M213" s="9">
        <v>0</v>
      </c>
      <c r="N213" s="9">
        <v>130018</v>
      </c>
      <c r="O213" s="9">
        <v>0</v>
      </c>
      <c r="P213" s="9">
        <v>0</v>
      </c>
      <c r="Q213" s="9">
        <f t="shared" si="76"/>
        <v>0</v>
      </c>
      <c r="R213" s="9">
        <v>0</v>
      </c>
      <c r="S213" s="9">
        <v>0</v>
      </c>
      <c r="T213" s="9">
        <v>0</v>
      </c>
      <c r="U213" s="10">
        <f t="shared" si="71"/>
        <v>8.551002959552779</v>
      </c>
    </row>
    <row r="214" spans="2:21">
      <c r="B214" s="11"/>
      <c r="C214" s="6"/>
      <c r="D214" s="6" t="s">
        <v>184</v>
      </c>
      <c r="E214" s="17" t="s">
        <v>38</v>
      </c>
      <c r="F214" s="18">
        <v>2684</v>
      </c>
      <c r="G214" s="9">
        <f t="shared" si="73"/>
        <v>22945</v>
      </c>
      <c r="H214" s="9">
        <f t="shared" si="74"/>
        <v>22945</v>
      </c>
      <c r="I214" s="9">
        <f t="shared" si="75"/>
        <v>0</v>
      </c>
      <c r="J214" s="9">
        <v>0</v>
      </c>
      <c r="K214" s="9">
        <v>0</v>
      </c>
      <c r="L214" s="9">
        <v>0</v>
      </c>
      <c r="M214" s="9">
        <v>0</v>
      </c>
      <c r="N214" s="9">
        <v>22945</v>
      </c>
      <c r="O214" s="9">
        <v>0</v>
      </c>
      <c r="P214" s="9">
        <v>0</v>
      </c>
      <c r="Q214" s="9">
        <f t="shared" si="76"/>
        <v>0</v>
      </c>
      <c r="R214" s="9">
        <v>0</v>
      </c>
      <c r="S214" s="9">
        <v>0</v>
      </c>
      <c r="T214" s="9">
        <v>0</v>
      </c>
      <c r="U214" s="10">
        <f t="shared" si="71"/>
        <v>8.5488077496274215</v>
      </c>
    </row>
    <row r="215" spans="2:21">
      <c r="B215" s="11"/>
      <c r="C215" s="6"/>
      <c r="D215" s="6" t="s">
        <v>128</v>
      </c>
      <c r="E215" s="17" t="s">
        <v>129</v>
      </c>
      <c r="F215" s="18">
        <v>70000</v>
      </c>
      <c r="G215" s="9">
        <f t="shared" si="73"/>
        <v>60000</v>
      </c>
      <c r="H215" s="9">
        <f t="shared" si="74"/>
        <v>60000</v>
      </c>
      <c r="I215" s="9">
        <f t="shared" si="75"/>
        <v>60000</v>
      </c>
      <c r="J215" s="9">
        <v>0</v>
      </c>
      <c r="K215" s="9">
        <v>60000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f t="shared" si="76"/>
        <v>0</v>
      </c>
      <c r="R215" s="9">
        <v>0</v>
      </c>
      <c r="S215" s="9">
        <v>0</v>
      </c>
      <c r="T215" s="9">
        <v>0</v>
      </c>
      <c r="U215" s="10">
        <f t="shared" si="71"/>
        <v>0.8571428571428571</v>
      </c>
    </row>
    <row r="216" spans="2:21">
      <c r="B216" s="11"/>
      <c r="C216" s="6"/>
      <c r="D216" s="6" t="s">
        <v>170</v>
      </c>
      <c r="E216" s="17" t="s">
        <v>171</v>
      </c>
      <c r="F216" s="18">
        <v>4500</v>
      </c>
      <c r="G216" s="9">
        <f t="shared" si="73"/>
        <v>2000</v>
      </c>
      <c r="H216" s="9">
        <f t="shared" si="74"/>
        <v>2000</v>
      </c>
      <c r="I216" s="9">
        <f t="shared" si="75"/>
        <v>2000</v>
      </c>
      <c r="J216" s="9">
        <v>0</v>
      </c>
      <c r="K216" s="9">
        <v>2000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>
        <f t="shared" si="76"/>
        <v>0</v>
      </c>
      <c r="R216" s="9">
        <v>0</v>
      </c>
      <c r="S216" s="9">
        <v>0</v>
      </c>
      <c r="T216" s="9">
        <v>0</v>
      </c>
      <c r="U216" s="10">
        <f t="shared" si="71"/>
        <v>0.44444444444444442</v>
      </c>
    </row>
    <row r="217" spans="2:21" ht="22.5">
      <c r="B217" s="11"/>
      <c r="C217" s="6"/>
      <c r="D217" s="6" t="s">
        <v>104</v>
      </c>
      <c r="E217" s="17" t="s">
        <v>105</v>
      </c>
      <c r="F217" s="18">
        <v>4800</v>
      </c>
      <c r="G217" s="9">
        <f t="shared" si="73"/>
        <v>4800</v>
      </c>
      <c r="H217" s="9">
        <f t="shared" si="74"/>
        <v>4800</v>
      </c>
      <c r="I217" s="9">
        <f t="shared" si="75"/>
        <v>4800</v>
      </c>
      <c r="J217" s="9">
        <v>0</v>
      </c>
      <c r="K217" s="9">
        <v>4800</v>
      </c>
      <c r="L217" s="9">
        <v>0</v>
      </c>
      <c r="M217" s="9">
        <v>0</v>
      </c>
      <c r="N217" s="9">
        <v>0</v>
      </c>
      <c r="O217" s="9">
        <v>0</v>
      </c>
      <c r="P217" s="9">
        <v>0</v>
      </c>
      <c r="Q217" s="9">
        <f t="shared" si="76"/>
        <v>0</v>
      </c>
      <c r="R217" s="9">
        <v>0</v>
      </c>
      <c r="S217" s="9">
        <v>0</v>
      </c>
      <c r="T217" s="9">
        <v>0</v>
      </c>
      <c r="U217" s="10">
        <f t="shared" si="71"/>
        <v>1</v>
      </c>
    </row>
    <row r="218" spans="2:21">
      <c r="B218" s="11"/>
      <c r="C218" s="6"/>
      <c r="D218" s="6" t="s">
        <v>167</v>
      </c>
      <c r="E218" s="17" t="s">
        <v>82</v>
      </c>
      <c r="F218" s="18">
        <v>45000</v>
      </c>
      <c r="G218" s="9">
        <f t="shared" si="73"/>
        <v>35000</v>
      </c>
      <c r="H218" s="9">
        <f t="shared" si="74"/>
        <v>35000</v>
      </c>
      <c r="I218" s="9">
        <f t="shared" si="75"/>
        <v>35000</v>
      </c>
      <c r="J218" s="9">
        <v>0</v>
      </c>
      <c r="K218" s="9">
        <v>35000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f t="shared" si="76"/>
        <v>0</v>
      </c>
      <c r="R218" s="9">
        <v>0</v>
      </c>
      <c r="S218" s="9">
        <v>0</v>
      </c>
      <c r="T218" s="9">
        <v>0</v>
      </c>
      <c r="U218" s="10">
        <f t="shared" si="71"/>
        <v>0.77777777777777779</v>
      </c>
    </row>
    <row r="219" spans="2:21">
      <c r="B219" s="11"/>
      <c r="C219" s="6"/>
      <c r="D219" s="6">
        <v>4420</v>
      </c>
      <c r="E219" s="17" t="s">
        <v>185</v>
      </c>
      <c r="F219" s="18">
        <v>5000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0</v>
      </c>
      <c r="T219" s="9">
        <v>0</v>
      </c>
      <c r="U219" s="10">
        <f t="shared" si="71"/>
        <v>0</v>
      </c>
    </row>
    <row r="220" spans="2:21">
      <c r="B220" s="11"/>
      <c r="C220" s="6"/>
      <c r="D220" s="6" t="s">
        <v>109</v>
      </c>
      <c r="E220" s="17" t="s">
        <v>110</v>
      </c>
      <c r="F220" s="18">
        <v>4000</v>
      </c>
      <c r="G220" s="9">
        <f>SUM(H220+Q220)</f>
        <v>1000</v>
      </c>
      <c r="H220" s="9">
        <f>SUM(I220+L220+M220+N220+O220+P220)</f>
        <v>1000</v>
      </c>
      <c r="I220" s="9">
        <f>SUM(J220:K220)</f>
        <v>1000</v>
      </c>
      <c r="J220" s="9">
        <v>0</v>
      </c>
      <c r="K220" s="9">
        <v>1000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f>SUM(R220+T220)</f>
        <v>0</v>
      </c>
      <c r="R220" s="9">
        <v>0</v>
      </c>
      <c r="S220" s="9">
        <v>0</v>
      </c>
      <c r="T220" s="9">
        <v>0</v>
      </c>
      <c r="U220" s="10">
        <f t="shared" si="71"/>
        <v>0.25</v>
      </c>
    </row>
    <row r="221" spans="2:21">
      <c r="B221" s="11"/>
      <c r="C221" s="6"/>
      <c r="D221" s="6" t="s">
        <v>130</v>
      </c>
      <c r="E221" s="17" t="s">
        <v>83</v>
      </c>
      <c r="F221" s="18">
        <v>315218</v>
      </c>
      <c r="G221" s="9">
        <f>SUM(H221+Q221)</f>
        <v>318836</v>
      </c>
      <c r="H221" s="9">
        <f>SUM(I221+L221+M221+N221+O221+P221)</f>
        <v>318836</v>
      </c>
      <c r="I221" s="9">
        <f>SUM(J221:K221)</f>
        <v>318836</v>
      </c>
      <c r="J221" s="9">
        <v>0</v>
      </c>
      <c r="K221" s="9">
        <v>318836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f>SUM(R221+T221)</f>
        <v>0</v>
      </c>
      <c r="R221" s="9">
        <v>0</v>
      </c>
      <c r="S221" s="9">
        <v>0</v>
      </c>
      <c r="T221" s="9">
        <v>0</v>
      </c>
      <c r="U221" s="10">
        <f t="shared" si="71"/>
        <v>1.0114777709394769</v>
      </c>
    </row>
    <row r="222" spans="2:21" ht="22.5">
      <c r="B222" s="11"/>
      <c r="C222" s="6"/>
      <c r="D222" s="6" t="s">
        <v>145</v>
      </c>
      <c r="E222" s="17" t="s">
        <v>146</v>
      </c>
      <c r="F222" s="18">
        <v>0</v>
      </c>
      <c r="G222" s="9">
        <f>SUM(H222+Q222)</f>
        <v>44000</v>
      </c>
      <c r="H222" s="9">
        <f>SUM(I222+L222+M222+N222+O222+P222)</f>
        <v>44000</v>
      </c>
      <c r="I222" s="9">
        <f>SUM(J222:K222)</f>
        <v>44000</v>
      </c>
      <c r="J222" s="9">
        <v>0</v>
      </c>
      <c r="K222" s="9">
        <v>44000</v>
      </c>
      <c r="L222" s="9">
        <v>0</v>
      </c>
      <c r="M222" s="9">
        <v>0</v>
      </c>
      <c r="N222" s="9">
        <v>0</v>
      </c>
      <c r="O222" s="9">
        <v>0</v>
      </c>
      <c r="P222" s="9">
        <v>0</v>
      </c>
      <c r="Q222" s="9">
        <f>SUM(R222+T222)</f>
        <v>0</v>
      </c>
      <c r="R222" s="9">
        <v>0</v>
      </c>
      <c r="S222" s="9">
        <v>0</v>
      </c>
      <c r="T222" s="9">
        <v>0</v>
      </c>
      <c r="U222" s="10">
        <v>0</v>
      </c>
    </row>
    <row r="223" spans="2:21">
      <c r="B223" s="11"/>
      <c r="C223" s="6"/>
      <c r="D223" s="6" t="s">
        <v>186</v>
      </c>
      <c r="E223" s="17" t="s">
        <v>187</v>
      </c>
      <c r="F223" s="18">
        <v>1000000</v>
      </c>
      <c r="G223" s="9">
        <f>SUM(H223+Q223)</f>
        <v>900000</v>
      </c>
      <c r="H223" s="9">
        <f>SUM(I223+L223+M223+N223+O223+P223)</f>
        <v>900000</v>
      </c>
      <c r="I223" s="9">
        <f>SUM(J223:K223)</f>
        <v>900000</v>
      </c>
      <c r="J223" s="9">
        <v>0</v>
      </c>
      <c r="K223" s="9">
        <v>900000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f>SUM(R223+T223)</f>
        <v>0</v>
      </c>
      <c r="R223" s="9">
        <v>0</v>
      </c>
      <c r="S223" s="9">
        <v>0</v>
      </c>
      <c r="T223" s="9">
        <v>0</v>
      </c>
      <c r="U223" s="10">
        <f>G223/F223</f>
        <v>0.9</v>
      </c>
    </row>
    <row r="224" spans="2:21">
      <c r="B224" s="11"/>
      <c r="C224" s="6"/>
      <c r="D224" s="6">
        <v>4580</v>
      </c>
      <c r="E224" s="17" t="s">
        <v>149</v>
      </c>
      <c r="F224" s="18">
        <v>113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10">
        <f>G224/F224</f>
        <v>0</v>
      </c>
    </row>
    <row r="225" spans="2:21" ht="22.5">
      <c r="B225" s="11"/>
      <c r="C225" s="6"/>
      <c r="D225" s="6" t="s">
        <v>168</v>
      </c>
      <c r="E225" s="17" t="s">
        <v>169</v>
      </c>
      <c r="F225" s="18">
        <v>90000</v>
      </c>
      <c r="G225" s="9">
        <f>SUM(H225+Q225)</f>
        <v>90000</v>
      </c>
      <c r="H225" s="9">
        <f>SUM(I225+L225+M225+N225+O225+P225)</f>
        <v>90000</v>
      </c>
      <c r="I225" s="9">
        <f>SUM(J225:K225)</f>
        <v>90000</v>
      </c>
      <c r="J225" s="9">
        <v>0</v>
      </c>
      <c r="K225" s="9">
        <v>90000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9">
        <f>SUM(R225+T225)</f>
        <v>0</v>
      </c>
      <c r="R225" s="9">
        <v>0</v>
      </c>
      <c r="S225" s="9">
        <v>0</v>
      </c>
      <c r="T225" s="9">
        <v>0</v>
      </c>
      <c r="U225" s="10">
        <f>G225/F225</f>
        <v>1</v>
      </c>
    </row>
    <row r="226" spans="2:21">
      <c r="B226" s="11"/>
      <c r="C226" s="6"/>
      <c r="D226" s="6" t="s">
        <v>131</v>
      </c>
      <c r="E226" s="17" t="s">
        <v>132</v>
      </c>
      <c r="F226" s="18">
        <v>0</v>
      </c>
      <c r="G226" s="9">
        <f>SUM(H226+Q226)</f>
        <v>50000</v>
      </c>
      <c r="H226" s="9">
        <f>SUM(I226+L226+M226+N226+O226+P226)</f>
        <v>50000</v>
      </c>
      <c r="I226" s="9">
        <f>SUM(J226:K226)</f>
        <v>50000</v>
      </c>
      <c r="J226" s="9">
        <v>50000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9">
        <v>0</v>
      </c>
      <c r="Q226" s="9">
        <f>SUM(R226+T226)</f>
        <v>0</v>
      </c>
      <c r="R226" s="9">
        <v>0</v>
      </c>
      <c r="S226" s="9">
        <v>0</v>
      </c>
      <c r="T226" s="9">
        <v>0</v>
      </c>
      <c r="U226" s="10">
        <v>0</v>
      </c>
    </row>
    <row r="227" spans="2:21">
      <c r="B227" s="11"/>
      <c r="C227" s="6"/>
      <c r="D227" s="6">
        <v>6060</v>
      </c>
      <c r="E227" s="17" t="s">
        <v>153</v>
      </c>
      <c r="F227" s="18">
        <v>100000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10">
        <f t="shared" ref="U227:U258" si="77">G227/F227</f>
        <v>0</v>
      </c>
    </row>
    <row r="228" spans="2:21">
      <c r="B228" s="11"/>
      <c r="C228" s="6"/>
      <c r="D228" s="6" t="s">
        <v>188</v>
      </c>
      <c r="E228" s="17" t="s">
        <v>153</v>
      </c>
      <c r="F228" s="18">
        <v>465875</v>
      </c>
      <c r="G228" s="9">
        <f>SUM(H228+Q228)</f>
        <v>248897</v>
      </c>
      <c r="H228" s="9">
        <f>SUM(I228+L228+M228+N228+O228+P228)</f>
        <v>0</v>
      </c>
      <c r="I228" s="9">
        <f>SUM(J228:K228)</f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0</v>
      </c>
      <c r="Q228" s="9">
        <f>SUM(R228+T228)</f>
        <v>248897</v>
      </c>
      <c r="R228" s="9">
        <v>248897</v>
      </c>
      <c r="S228" s="9">
        <v>248897</v>
      </c>
      <c r="T228" s="9">
        <v>0</v>
      </c>
      <c r="U228" s="10">
        <f t="shared" si="77"/>
        <v>0.53425704319828282</v>
      </c>
    </row>
    <row r="229" spans="2:21">
      <c r="B229" s="11"/>
      <c r="C229" s="6"/>
      <c r="D229" s="6" t="s">
        <v>189</v>
      </c>
      <c r="E229" s="17" t="s">
        <v>153</v>
      </c>
      <c r="F229" s="18">
        <v>82214</v>
      </c>
      <c r="G229" s="9">
        <f>SUM(H229+Q229)</f>
        <v>43923</v>
      </c>
      <c r="H229" s="9">
        <f>SUM(I229+L229+M229+N229+O229+P229)</f>
        <v>0</v>
      </c>
      <c r="I229" s="9">
        <f>SUM(J229:K229)</f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9">
        <f>SUM(R229+T229)</f>
        <v>43923</v>
      </c>
      <c r="R229" s="9">
        <v>43923</v>
      </c>
      <c r="S229" s="9">
        <v>43923</v>
      </c>
      <c r="T229" s="9">
        <v>0</v>
      </c>
      <c r="U229" s="10">
        <f t="shared" si="77"/>
        <v>0.53425207385603424</v>
      </c>
    </row>
    <row r="230" spans="2:21">
      <c r="B230" s="11"/>
      <c r="C230" s="6" t="s">
        <v>190</v>
      </c>
      <c r="D230" s="6"/>
      <c r="E230" s="17" t="s">
        <v>191</v>
      </c>
      <c r="F230" s="9">
        <f t="shared" ref="F230:T230" si="78">SUM(F231:F242)</f>
        <v>653500</v>
      </c>
      <c r="G230" s="9">
        <f t="shared" si="78"/>
        <v>643500</v>
      </c>
      <c r="H230" s="9">
        <f t="shared" si="78"/>
        <v>643500</v>
      </c>
      <c r="I230" s="9">
        <f t="shared" si="78"/>
        <v>641500</v>
      </c>
      <c r="J230" s="9">
        <f t="shared" si="78"/>
        <v>25000</v>
      </c>
      <c r="K230" s="9">
        <f t="shared" si="78"/>
        <v>616500</v>
      </c>
      <c r="L230" s="9">
        <f t="shared" si="78"/>
        <v>0</v>
      </c>
      <c r="M230" s="9">
        <f t="shared" si="78"/>
        <v>2000</v>
      </c>
      <c r="N230" s="9">
        <f t="shared" si="78"/>
        <v>0</v>
      </c>
      <c r="O230" s="9">
        <f t="shared" si="78"/>
        <v>0</v>
      </c>
      <c r="P230" s="9">
        <f t="shared" si="78"/>
        <v>0</v>
      </c>
      <c r="Q230" s="9">
        <f t="shared" si="78"/>
        <v>0</v>
      </c>
      <c r="R230" s="9">
        <f t="shared" si="78"/>
        <v>0</v>
      </c>
      <c r="S230" s="9">
        <f t="shared" si="78"/>
        <v>0</v>
      </c>
      <c r="T230" s="9">
        <f t="shared" si="78"/>
        <v>0</v>
      </c>
      <c r="U230" s="10">
        <f t="shared" si="77"/>
        <v>0.98469778117827089</v>
      </c>
    </row>
    <row r="231" spans="2:21">
      <c r="B231" s="11"/>
      <c r="C231" s="6"/>
      <c r="D231" s="6" t="s">
        <v>179</v>
      </c>
      <c r="E231" s="17" t="s">
        <v>180</v>
      </c>
      <c r="F231" s="18">
        <v>1000</v>
      </c>
      <c r="G231" s="9">
        <f t="shared" ref="G231:G241" si="79">SUM(H231+Q231)</f>
        <v>1000</v>
      </c>
      <c r="H231" s="9">
        <f t="shared" ref="H231:H241" si="80">SUM(I231+L231+M231+N231+O231+P231)</f>
        <v>1000</v>
      </c>
      <c r="I231" s="9">
        <f t="shared" ref="I231:I241" si="81">SUM(J231:K231)</f>
        <v>0</v>
      </c>
      <c r="J231" s="9">
        <v>0</v>
      </c>
      <c r="K231" s="9">
        <v>0</v>
      </c>
      <c r="L231" s="9">
        <v>0</v>
      </c>
      <c r="M231" s="9">
        <v>1000</v>
      </c>
      <c r="N231" s="9">
        <v>0</v>
      </c>
      <c r="O231" s="9">
        <v>0</v>
      </c>
      <c r="P231" s="9">
        <v>0</v>
      </c>
      <c r="Q231" s="9">
        <f t="shared" ref="Q231:Q241" si="82">SUM(R231+T231)</f>
        <v>0</v>
      </c>
      <c r="R231" s="9">
        <v>0</v>
      </c>
      <c r="S231" s="9">
        <v>0</v>
      </c>
      <c r="T231" s="9">
        <v>0</v>
      </c>
      <c r="U231" s="10">
        <f t="shared" si="77"/>
        <v>1</v>
      </c>
    </row>
    <row r="232" spans="2:21" ht="22.5">
      <c r="B232" s="11"/>
      <c r="C232" s="6"/>
      <c r="D232" s="6" t="s">
        <v>118</v>
      </c>
      <c r="E232" s="17" t="s">
        <v>119</v>
      </c>
      <c r="F232" s="18">
        <v>1000</v>
      </c>
      <c r="G232" s="9">
        <f t="shared" si="79"/>
        <v>1000</v>
      </c>
      <c r="H232" s="9">
        <f t="shared" si="80"/>
        <v>1000</v>
      </c>
      <c r="I232" s="9">
        <f t="shared" si="81"/>
        <v>0</v>
      </c>
      <c r="J232" s="9">
        <v>0</v>
      </c>
      <c r="K232" s="9">
        <v>0</v>
      </c>
      <c r="L232" s="9">
        <v>0</v>
      </c>
      <c r="M232" s="9">
        <v>1000</v>
      </c>
      <c r="N232" s="9">
        <v>0</v>
      </c>
      <c r="O232" s="9">
        <v>0</v>
      </c>
      <c r="P232" s="9">
        <v>0</v>
      </c>
      <c r="Q232" s="9">
        <f t="shared" si="82"/>
        <v>0</v>
      </c>
      <c r="R232" s="9">
        <v>0</v>
      </c>
      <c r="S232" s="9">
        <v>0</v>
      </c>
      <c r="T232" s="9">
        <v>0</v>
      </c>
      <c r="U232" s="10">
        <f t="shared" si="77"/>
        <v>1</v>
      </c>
    </row>
    <row r="233" spans="2:21">
      <c r="B233" s="11"/>
      <c r="C233" s="6"/>
      <c r="D233" s="6" t="s">
        <v>103</v>
      </c>
      <c r="E233" s="17" t="s">
        <v>81</v>
      </c>
      <c r="F233" s="18">
        <v>13000</v>
      </c>
      <c r="G233" s="9">
        <f t="shared" si="79"/>
        <v>25000</v>
      </c>
      <c r="H233" s="9">
        <f t="shared" si="80"/>
        <v>25000</v>
      </c>
      <c r="I233" s="9">
        <f t="shared" si="81"/>
        <v>25000</v>
      </c>
      <c r="J233" s="9">
        <v>25000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f t="shared" si="82"/>
        <v>0</v>
      </c>
      <c r="R233" s="9">
        <v>0</v>
      </c>
      <c r="S233" s="9">
        <v>0</v>
      </c>
      <c r="T233" s="9">
        <v>0</v>
      </c>
      <c r="U233" s="10">
        <f t="shared" si="77"/>
        <v>1.9230769230769231</v>
      </c>
    </row>
    <row r="234" spans="2:21">
      <c r="B234" s="11"/>
      <c r="C234" s="6"/>
      <c r="D234" s="6" t="s">
        <v>192</v>
      </c>
      <c r="E234" s="17" t="s">
        <v>124</v>
      </c>
      <c r="F234" s="18">
        <v>10000</v>
      </c>
      <c r="G234" s="9">
        <f t="shared" si="79"/>
        <v>10000</v>
      </c>
      <c r="H234" s="9">
        <f t="shared" si="80"/>
        <v>10000</v>
      </c>
      <c r="I234" s="9">
        <f t="shared" si="81"/>
        <v>10000</v>
      </c>
      <c r="J234" s="9">
        <v>0</v>
      </c>
      <c r="K234" s="9">
        <v>10000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9">
        <f t="shared" si="82"/>
        <v>0</v>
      </c>
      <c r="R234" s="9">
        <v>0</v>
      </c>
      <c r="S234" s="9">
        <v>0</v>
      </c>
      <c r="T234" s="9">
        <v>0</v>
      </c>
      <c r="U234" s="10">
        <f t="shared" si="77"/>
        <v>1</v>
      </c>
    </row>
    <row r="235" spans="2:21">
      <c r="B235" s="11"/>
      <c r="C235" s="6"/>
      <c r="D235" s="6" t="s">
        <v>125</v>
      </c>
      <c r="E235" s="17" t="s">
        <v>65</v>
      </c>
      <c r="F235" s="18">
        <v>36500</v>
      </c>
      <c r="G235" s="9">
        <f t="shared" si="79"/>
        <v>37000</v>
      </c>
      <c r="H235" s="9">
        <f t="shared" si="80"/>
        <v>37000</v>
      </c>
      <c r="I235" s="9">
        <f t="shared" si="81"/>
        <v>37000</v>
      </c>
      <c r="J235" s="9">
        <v>0</v>
      </c>
      <c r="K235" s="9">
        <v>37000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f t="shared" si="82"/>
        <v>0</v>
      </c>
      <c r="R235" s="9">
        <v>0</v>
      </c>
      <c r="S235" s="9">
        <v>0</v>
      </c>
      <c r="T235" s="9">
        <v>0</v>
      </c>
      <c r="U235" s="10">
        <f t="shared" si="77"/>
        <v>1.0136986301369864</v>
      </c>
    </row>
    <row r="236" spans="2:21">
      <c r="B236" s="11"/>
      <c r="C236" s="6"/>
      <c r="D236" s="6" t="s">
        <v>126</v>
      </c>
      <c r="E236" s="17" t="s">
        <v>127</v>
      </c>
      <c r="F236" s="18">
        <v>5500</v>
      </c>
      <c r="G236" s="9">
        <f t="shared" si="79"/>
        <v>5000</v>
      </c>
      <c r="H236" s="9">
        <f t="shared" si="80"/>
        <v>5000</v>
      </c>
      <c r="I236" s="9">
        <f t="shared" si="81"/>
        <v>5000</v>
      </c>
      <c r="J236" s="9">
        <v>0</v>
      </c>
      <c r="K236" s="9">
        <v>5000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f t="shared" si="82"/>
        <v>0</v>
      </c>
      <c r="R236" s="9">
        <v>0</v>
      </c>
      <c r="S236" s="9">
        <v>0</v>
      </c>
      <c r="T236" s="9">
        <v>0</v>
      </c>
      <c r="U236" s="10">
        <f t="shared" si="77"/>
        <v>0.90909090909090906</v>
      </c>
    </row>
    <row r="237" spans="2:21">
      <c r="B237" s="11"/>
      <c r="C237" s="6"/>
      <c r="D237" s="6" t="s">
        <v>37</v>
      </c>
      <c r="E237" s="17" t="s">
        <v>38</v>
      </c>
      <c r="F237" s="18">
        <v>546000</v>
      </c>
      <c r="G237" s="9">
        <f t="shared" si="79"/>
        <v>540000</v>
      </c>
      <c r="H237" s="9">
        <f t="shared" si="80"/>
        <v>540000</v>
      </c>
      <c r="I237" s="9">
        <f t="shared" si="81"/>
        <v>540000</v>
      </c>
      <c r="J237" s="9">
        <v>0</v>
      </c>
      <c r="K237" s="9">
        <v>540000</v>
      </c>
      <c r="L237" s="9">
        <v>0</v>
      </c>
      <c r="M237" s="9">
        <v>0</v>
      </c>
      <c r="N237" s="9">
        <v>0</v>
      </c>
      <c r="O237" s="9">
        <v>0</v>
      </c>
      <c r="P237" s="9">
        <v>0</v>
      </c>
      <c r="Q237" s="9">
        <f t="shared" si="82"/>
        <v>0</v>
      </c>
      <c r="R237" s="9">
        <v>0</v>
      </c>
      <c r="S237" s="9">
        <v>0</v>
      </c>
      <c r="T237" s="9">
        <v>0</v>
      </c>
      <c r="U237" s="10">
        <f t="shared" si="77"/>
        <v>0.98901098901098905</v>
      </c>
    </row>
    <row r="238" spans="2:21">
      <c r="B238" s="11"/>
      <c r="C238" s="6"/>
      <c r="D238" s="6" t="s">
        <v>170</v>
      </c>
      <c r="E238" s="17" t="s">
        <v>171</v>
      </c>
      <c r="F238" s="18">
        <v>1500</v>
      </c>
      <c r="G238" s="9">
        <f t="shared" si="79"/>
        <v>1500</v>
      </c>
      <c r="H238" s="9">
        <f t="shared" si="80"/>
        <v>1500</v>
      </c>
      <c r="I238" s="9">
        <f t="shared" si="81"/>
        <v>1500</v>
      </c>
      <c r="J238" s="9">
        <v>0</v>
      </c>
      <c r="K238" s="9">
        <v>1500</v>
      </c>
      <c r="L238" s="9">
        <v>0</v>
      </c>
      <c r="M238" s="9">
        <v>0</v>
      </c>
      <c r="N238" s="9">
        <v>0</v>
      </c>
      <c r="O238" s="9">
        <v>0</v>
      </c>
      <c r="P238" s="9">
        <v>0</v>
      </c>
      <c r="Q238" s="9">
        <f t="shared" si="82"/>
        <v>0</v>
      </c>
      <c r="R238" s="9">
        <v>0</v>
      </c>
      <c r="S238" s="9">
        <v>0</v>
      </c>
      <c r="T238" s="9">
        <v>0</v>
      </c>
      <c r="U238" s="10">
        <f t="shared" si="77"/>
        <v>1</v>
      </c>
    </row>
    <row r="239" spans="2:21">
      <c r="B239" s="11"/>
      <c r="C239" s="6"/>
      <c r="D239" s="6" t="s">
        <v>167</v>
      </c>
      <c r="E239" s="17" t="s">
        <v>82</v>
      </c>
      <c r="F239" s="18">
        <v>1500</v>
      </c>
      <c r="G239" s="9">
        <f t="shared" si="79"/>
        <v>1500</v>
      </c>
      <c r="H239" s="9">
        <f t="shared" si="80"/>
        <v>1500</v>
      </c>
      <c r="I239" s="9">
        <f t="shared" si="81"/>
        <v>1500</v>
      </c>
      <c r="J239" s="9">
        <v>0</v>
      </c>
      <c r="K239" s="9">
        <v>1500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9">
        <f t="shared" si="82"/>
        <v>0</v>
      </c>
      <c r="R239" s="9">
        <v>0</v>
      </c>
      <c r="S239" s="9">
        <v>0</v>
      </c>
      <c r="T239" s="9">
        <v>0</v>
      </c>
      <c r="U239" s="10">
        <f t="shared" si="77"/>
        <v>1</v>
      </c>
    </row>
    <row r="240" spans="2:21">
      <c r="B240" s="11"/>
      <c r="C240" s="6"/>
      <c r="D240" s="6" t="s">
        <v>193</v>
      </c>
      <c r="E240" s="17" t="s">
        <v>185</v>
      </c>
      <c r="F240" s="18">
        <v>2000</v>
      </c>
      <c r="G240" s="9">
        <f t="shared" si="79"/>
        <v>5000</v>
      </c>
      <c r="H240" s="9">
        <f t="shared" si="80"/>
        <v>5000</v>
      </c>
      <c r="I240" s="9">
        <f t="shared" si="81"/>
        <v>5000</v>
      </c>
      <c r="J240" s="9">
        <v>0</v>
      </c>
      <c r="K240" s="9">
        <v>5000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f t="shared" si="82"/>
        <v>0</v>
      </c>
      <c r="R240" s="9">
        <v>0</v>
      </c>
      <c r="S240" s="9">
        <v>0</v>
      </c>
      <c r="T240" s="9">
        <v>0</v>
      </c>
      <c r="U240" s="10">
        <f t="shared" si="77"/>
        <v>2.5</v>
      </c>
    </row>
    <row r="241" spans="2:21">
      <c r="B241" s="11"/>
      <c r="C241" s="6"/>
      <c r="D241" s="6" t="s">
        <v>109</v>
      </c>
      <c r="E241" s="17" t="s">
        <v>110</v>
      </c>
      <c r="F241" s="18">
        <v>23500</v>
      </c>
      <c r="G241" s="9">
        <f t="shared" si="79"/>
        <v>16500</v>
      </c>
      <c r="H241" s="9">
        <f t="shared" si="80"/>
        <v>16500</v>
      </c>
      <c r="I241" s="9">
        <f t="shared" si="81"/>
        <v>16500</v>
      </c>
      <c r="J241" s="9">
        <v>0</v>
      </c>
      <c r="K241" s="9">
        <v>16500</v>
      </c>
      <c r="L241" s="9">
        <v>0</v>
      </c>
      <c r="M241" s="9">
        <v>0</v>
      </c>
      <c r="N241" s="9">
        <v>0</v>
      </c>
      <c r="O241" s="9">
        <v>0</v>
      </c>
      <c r="P241" s="9">
        <v>0</v>
      </c>
      <c r="Q241" s="9">
        <f t="shared" si="82"/>
        <v>0</v>
      </c>
      <c r="R241" s="9">
        <v>0</v>
      </c>
      <c r="S241" s="9">
        <v>0</v>
      </c>
      <c r="T241" s="9">
        <v>0</v>
      </c>
      <c r="U241" s="10">
        <f t="shared" si="77"/>
        <v>0.7021276595744681</v>
      </c>
    </row>
    <row r="242" spans="2:21">
      <c r="B242" s="11"/>
      <c r="C242" s="6"/>
      <c r="D242" s="6">
        <v>6060</v>
      </c>
      <c r="E242" s="17" t="s">
        <v>153</v>
      </c>
      <c r="F242" s="18">
        <v>12000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9">
        <v>0</v>
      </c>
      <c r="U242" s="10">
        <f t="shared" si="77"/>
        <v>0</v>
      </c>
    </row>
    <row r="243" spans="2:21">
      <c r="B243" s="11"/>
      <c r="C243" s="23">
        <v>75077</v>
      </c>
      <c r="D243" s="6"/>
      <c r="E243" s="17" t="s">
        <v>194</v>
      </c>
      <c r="F243" s="18">
        <f t="shared" ref="F243:T243" si="83">SUM(F244)</f>
        <v>244922</v>
      </c>
      <c r="G243" s="18">
        <f t="shared" si="83"/>
        <v>0</v>
      </c>
      <c r="H243" s="18">
        <f t="shared" si="83"/>
        <v>0</v>
      </c>
      <c r="I243" s="18">
        <f t="shared" si="83"/>
        <v>0</v>
      </c>
      <c r="J243" s="18">
        <f t="shared" si="83"/>
        <v>0</v>
      </c>
      <c r="K243" s="18">
        <f t="shared" si="83"/>
        <v>0</v>
      </c>
      <c r="L243" s="18">
        <f t="shared" si="83"/>
        <v>0</v>
      </c>
      <c r="M243" s="18">
        <f t="shared" si="83"/>
        <v>0</v>
      </c>
      <c r="N243" s="18">
        <f t="shared" si="83"/>
        <v>0</v>
      </c>
      <c r="O243" s="18">
        <f t="shared" si="83"/>
        <v>0</v>
      </c>
      <c r="P243" s="18">
        <f t="shared" si="83"/>
        <v>0</v>
      </c>
      <c r="Q243" s="18">
        <f t="shared" si="83"/>
        <v>0</v>
      </c>
      <c r="R243" s="18">
        <f t="shared" si="83"/>
        <v>0</v>
      </c>
      <c r="S243" s="18">
        <f t="shared" si="83"/>
        <v>0</v>
      </c>
      <c r="T243" s="18">
        <f t="shared" si="83"/>
        <v>0</v>
      </c>
      <c r="U243" s="10">
        <f t="shared" si="77"/>
        <v>0</v>
      </c>
    </row>
    <row r="244" spans="2:21">
      <c r="B244" s="11"/>
      <c r="C244" s="6"/>
      <c r="D244" s="6">
        <v>4247</v>
      </c>
      <c r="E244" s="17" t="s">
        <v>195</v>
      </c>
      <c r="F244" s="18">
        <v>244922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10">
        <f t="shared" si="77"/>
        <v>0</v>
      </c>
    </row>
    <row r="245" spans="2:21">
      <c r="B245" s="11"/>
      <c r="C245" s="6" t="s">
        <v>196</v>
      </c>
      <c r="D245" s="6"/>
      <c r="E245" s="17" t="s">
        <v>42</v>
      </c>
      <c r="F245" s="9">
        <f t="shared" ref="F245:T245" si="84">SUM(F246:F248)</f>
        <v>58000</v>
      </c>
      <c r="G245" s="9">
        <f t="shared" si="84"/>
        <v>45000</v>
      </c>
      <c r="H245" s="9">
        <f t="shared" si="84"/>
        <v>45000</v>
      </c>
      <c r="I245" s="9">
        <f t="shared" si="84"/>
        <v>45000</v>
      </c>
      <c r="J245" s="9">
        <f t="shared" si="84"/>
        <v>10000</v>
      </c>
      <c r="K245" s="9">
        <f t="shared" si="84"/>
        <v>35000</v>
      </c>
      <c r="L245" s="9">
        <f t="shared" si="84"/>
        <v>0</v>
      </c>
      <c r="M245" s="9">
        <f t="shared" si="84"/>
        <v>0</v>
      </c>
      <c r="N245" s="9">
        <f t="shared" si="84"/>
        <v>0</v>
      </c>
      <c r="O245" s="9">
        <f t="shared" si="84"/>
        <v>0</v>
      </c>
      <c r="P245" s="9">
        <f t="shared" si="84"/>
        <v>0</v>
      </c>
      <c r="Q245" s="9">
        <f t="shared" si="84"/>
        <v>0</v>
      </c>
      <c r="R245" s="9">
        <f t="shared" si="84"/>
        <v>0</v>
      </c>
      <c r="S245" s="9">
        <f t="shared" si="84"/>
        <v>0</v>
      </c>
      <c r="T245" s="9">
        <f t="shared" si="84"/>
        <v>0</v>
      </c>
      <c r="U245" s="10">
        <f t="shared" si="77"/>
        <v>0.77586206896551724</v>
      </c>
    </row>
    <row r="246" spans="2:21">
      <c r="B246" s="11"/>
      <c r="C246" s="6"/>
      <c r="D246" s="6" t="s">
        <v>103</v>
      </c>
      <c r="E246" s="17" t="s">
        <v>81</v>
      </c>
      <c r="F246" s="18">
        <v>12000</v>
      </c>
      <c r="G246" s="9">
        <f>SUM(H246+Q246)</f>
        <v>10000</v>
      </c>
      <c r="H246" s="9">
        <f>SUM(I246+L246+M246+N246+O246+P246)</f>
        <v>10000</v>
      </c>
      <c r="I246" s="9">
        <f>SUM(J246:K246)</f>
        <v>10000</v>
      </c>
      <c r="J246" s="9">
        <v>10000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>
        <v>0</v>
      </c>
      <c r="Q246" s="9">
        <f>SUM(R246+T246)</f>
        <v>0</v>
      </c>
      <c r="R246" s="9">
        <v>0</v>
      </c>
      <c r="S246" s="9">
        <v>0</v>
      </c>
      <c r="T246" s="9">
        <v>0</v>
      </c>
      <c r="U246" s="10">
        <f t="shared" si="77"/>
        <v>0.83333333333333337</v>
      </c>
    </row>
    <row r="247" spans="2:21">
      <c r="B247" s="11"/>
      <c r="C247" s="6"/>
      <c r="D247" s="6" t="s">
        <v>37</v>
      </c>
      <c r="E247" s="17" t="s">
        <v>38</v>
      </c>
      <c r="F247" s="18">
        <v>6000</v>
      </c>
      <c r="G247" s="9">
        <f>SUM(H247+Q247)</f>
        <v>5000</v>
      </c>
      <c r="H247" s="9">
        <f>SUM(I247+L247+M247+N247+O247+P247)</f>
        <v>5000</v>
      </c>
      <c r="I247" s="9">
        <f>SUM(J247:K247)</f>
        <v>5000</v>
      </c>
      <c r="J247" s="9">
        <v>0</v>
      </c>
      <c r="K247" s="9">
        <v>5000</v>
      </c>
      <c r="L247" s="9">
        <v>0</v>
      </c>
      <c r="M247" s="9">
        <v>0</v>
      </c>
      <c r="N247" s="9">
        <v>0</v>
      </c>
      <c r="O247" s="9">
        <v>0</v>
      </c>
      <c r="P247" s="9">
        <v>0</v>
      </c>
      <c r="Q247" s="9">
        <f>SUM(R247+T247)</f>
        <v>0</v>
      </c>
      <c r="R247" s="9">
        <v>0</v>
      </c>
      <c r="S247" s="9">
        <v>0</v>
      </c>
      <c r="T247" s="9">
        <v>0</v>
      </c>
      <c r="U247" s="10">
        <f t="shared" si="77"/>
        <v>0.83333333333333337</v>
      </c>
    </row>
    <row r="248" spans="2:21">
      <c r="B248" s="11"/>
      <c r="C248" s="6"/>
      <c r="D248" s="6" t="s">
        <v>151</v>
      </c>
      <c r="E248" s="17" t="s">
        <v>111</v>
      </c>
      <c r="F248" s="18">
        <v>40000</v>
      </c>
      <c r="G248" s="9">
        <f>SUM(H248+Q248)</f>
        <v>30000</v>
      </c>
      <c r="H248" s="9">
        <f>SUM(I248+L248+M248+N248+O248+P248)</f>
        <v>30000</v>
      </c>
      <c r="I248" s="9">
        <f>SUM(J248:K248)</f>
        <v>30000</v>
      </c>
      <c r="J248" s="9">
        <v>0</v>
      </c>
      <c r="K248" s="9">
        <v>30000</v>
      </c>
      <c r="L248" s="9">
        <v>0</v>
      </c>
      <c r="M248" s="9">
        <v>0</v>
      </c>
      <c r="N248" s="9">
        <v>0</v>
      </c>
      <c r="O248" s="9">
        <v>0</v>
      </c>
      <c r="P248" s="9">
        <v>0</v>
      </c>
      <c r="Q248" s="9">
        <f>SUM(R248+T248)</f>
        <v>0</v>
      </c>
      <c r="R248" s="9">
        <v>0</v>
      </c>
      <c r="S248" s="9">
        <v>0</v>
      </c>
      <c r="T248" s="9">
        <v>0</v>
      </c>
      <c r="U248" s="10">
        <f t="shared" si="77"/>
        <v>0.75</v>
      </c>
    </row>
    <row r="249" spans="2:21">
      <c r="B249" s="5" t="s">
        <v>197</v>
      </c>
      <c r="C249" s="6"/>
      <c r="D249" s="6"/>
      <c r="E249" s="17" t="s">
        <v>198</v>
      </c>
      <c r="F249" s="9">
        <f t="shared" ref="F249:T250" si="85">SUM(F250)</f>
        <v>18000</v>
      </c>
      <c r="G249" s="9">
        <f t="shared" si="85"/>
        <v>10000</v>
      </c>
      <c r="H249" s="9">
        <f t="shared" si="85"/>
        <v>10000</v>
      </c>
      <c r="I249" s="9">
        <f t="shared" si="85"/>
        <v>0</v>
      </c>
      <c r="J249" s="9">
        <f t="shared" si="85"/>
        <v>0</v>
      </c>
      <c r="K249" s="9">
        <f t="shared" si="85"/>
        <v>0</v>
      </c>
      <c r="L249" s="9">
        <f t="shared" si="85"/>
        <v>0</v>
      </c>
      <c r="M249" s="9">
        <f t="shared" si="85"/>
        <v>10000</v>
      </c>
      <c r="N249" s="9">
        <f t="shared" si="85"/>
        <v>0</v>
      </c>
      <c r="O249" s="9">
        <f t="shared" si="85"/>
        <v>0</v>
      </c>
      <c r="P249" s="9">
        <f t="shared" si="85"/>
        <v>0</v>
      </c>
      <c r="Q249" s="9">
        <f t="shared" si="85"/>
        <v>0</v>
      </c>
      <c r="R249" s="9">
        <f t="shared" si="85"/>
        <v>0</v>
      </c>
      <c r="S249" s="9">
        <f t="shared" si="85"/>
        <v>0</v>
      </c>
      <c r="T249" s="9">
        <f t="shared" si="85"/>
        <v>0</v>
      </c>
      <c r="U249" s="10">
        <f t="shared" si="77"/>
        <v>0.55555555555555558</v>
      </c>
    </row>
    <row r="250" spans="2:21">
      <c r="B250" s="11"/>
      <c r="C250" s="6" t="s">
        <v>199</v>
      </c>
      <c r="D250" s="6"/>
      <c r="E250" s="17" t="s">
        <v>200</v>
      </c>
      <c r="F250" s="9">
        <f t="shared" si="85"/>
        <v>18000</v>
      </c>
      <c r="G250" s="9">
        <f t="shared" si="85"/>
        <v>10000</v>
      </c>
      <c r="H250" s="9">
        <f t="shared" si="85"/>
        <v>10000</v>
      </c>
      <c r="I250" s="9">
        <f t="shared" si="85"/>
        <v>0</v>
      </c>
      <c r="J250" s="9">
        <f t="shared" si="85"/>
        <v>0</v>
      </c>
      <c r="K250" s="9">
        <f t="shared" si="85"/>
        <v>0</v>
      </c>
      <c r="L250" s="9">
        <f t="shared" si="85"/>
        <v>0</v>
      </c>
      <c r="M250" s="9">
        <f t="shared" si="85"/>
        <v>10000</v>
      </c>
      <c r="N250" s="9">
        <f t="shared" si="85"/>
        <v>0</v>
      </c>
      <c r="O250" s="9">
        <f t="shared" si="85"/>
        <v>0</v>
      </c>
      <c r="P250" s="9">
        <f t="shared" si="85"/>
        <v>0</v>
      </c>
      <c r="Q250" s="9">
        <f t="shared" si="85"/>
        <v>0</v>
      </c>
      <c r="R250" s="9">
        <f t="shared" si="85"/>
        <v>0</v>
      </c>
      <c r="S250" s="9">
        <f t="shared" si="85"/>
        <v>0</v>
      </c>
      <c r="T250" s="9">
        <f t="shared" si="85"/>
        <v>0</v>
      </c>
      <c r="U250" s="10">
        <f t="shared" si="77"/>
        <v>0.55555555555555558</v>
      </c>
    </row>
    <row r="251" spans="2:21" ht="22.5">
      <c r="B251" s="11"/>
      <c r="C251" s="6"/>
      <c r="D251" s="6" t="s">
        <v>201</v>
      </c>
      <c r="E251" s="17" t="s">
        <v>202</v>
      </c>
      <c r="F251" s="18">
        <v>18000</v>
      </c>
      <c r="G251" s="9">
        <f>SUM(H251+Q251)</f>
        <v>10000</v>
      </c>
      <c r="H251" s="9">
        <f>SUM(I251+L251+M251+N251+O251+P251)</f>
        <v>10000</v>
      </c>
      <c r="I251" s="9">
        <f>SUM(J251:K251)</f>
        <v>0</v>
      </c>
      <c r="J251" s="9">
        <v>0</v>
      </c>
      <c r="K251" s="9">
        <v>0</v>
      </c>
      <c r="L251" s="9">
        <v>0</v>
      </c>
      <c r="M251" s="9">
        <v>10000</v>
      </c>
      <c r="N251" s="9">
        <v>0</v>
      </c>
      <c r="O251" s="9">
        <v>0</v>
      </c>
      <c r="P251" s="9">
        <v>0</v>
      </c>
      <c r="Q251" s="9">
        <f>SUM(R251+T251)</f>
        <v>0</v>
      </c>
      <c r="R251" s="9">
        <v>0</v>
      </c>
      <c r="S251" s="9">
        <v>0</v>
      </c>
      <c r="T251" s="9">
        <v>0</v>
      </c>
      <c r="U251" s="10">
        <f t="shared" si="77"/>
        <v>0.55555555555555558</v>
      </c>
    </row>
    <row r="252" spans="2:21">
      <c r="B252" s="5" t="s">
        <v>203</v>
      </c>
      <c r="C252" s="6"/>
      <c r="D252" s="6"/>
      <c r="E252" s="17" t="s">
        <v>204</v>
      </c>
      <c r="F252" s="9">
        <f t="shared" ref="F252:T252" si="86">SUM(F253+F262+F269+F286+F301+F255+F257)</f>
        <v>4317264</v>
      </c>
      <c r="G252" s="9">
        <f t="shared" si="86"/>
        <v>1958713</v>
      </c>
      <c r="H252" s="9">
        <f t="shared" si="86"/>
        <v>1958713</v>
      </c>
      <c r="I252" s="9">
        <f t="shared" si="86"/>
        <v>1908713</v>
      </c>
      <c r="J252" s="9">
        <f t="shared" si="86"/>
        <v>1525859</v>
      </c>
      <c r="K252" s="9">
        <f t="shared" si="86"/>
        <v>382854</v>
      </c>
      <c r="L252" s="9">
        <f t="shared" si="86"/>
        <v>0</v>
      </c>
      <c r="M252" s="9">
        <f t="shared" si="86"/>
        <v>50000</v>
      </c>
      <c r="N252" s="9">
        <f t="shared" si="86"/>
        <v>0</v>
      </c>
      <c r="O252" s="9">
        <f t="shared" si="86"/>
        <v>0</v>
      </c>
      <c r="P252" s="9">
        <f t="shared" si="86"/>
        <v>0</v>
      </c>
      <c r="Q252" s="9">
        <f t="shared" si="86"/>
        <v>0</v>
      </c>
      <c r="R252" s="9">
        <f t="shared" si="86"/>
        <v>0</v>
      </c>
      <c r="S252" s="9">
        <f t="shared" si="86"/>
        <v>0</v>
      </c>
      <c r="T252" s="9">
        <f t="shared" si="86"/>
        <v>0</v>
      </c>
      <c r="U252" s="10">
        <f t="shared" si="77"/>
        <v>0.45369312601684769</v>
      </c>
    </row>
    <row r="253" spans="2:21">
      <c r="B253" s="11"/>
      <c r="C253" s="6" t="s">
        <v>205</v>
      </c>
      <c r="D253" s="6"/>
      <c r="E253" s="17" t="s">
        <v>206</v>
      </c>
      <c r="F253" s="9">
        <f t="shared" ref="F253:T253" si="87">SUM(F254)</f>
        <v>50000</v>
      </c>
      <c r="G253" s="9">
        <f t="shared" si="87"/>
        <v>50000</v>
      </c>
      <c r="H253" s="9">
        <f t="shared" si="87"/>
        <v>50000</v>
      </c>
      <c r="I253" s="9">
        <f t="shared" si="87"/>
        <v>50000</v>
      </c>
      <c r="J253" s="9">
        <f t="shared" si="87"/>
        <v>0</v>
      </c>
      <c r="K253" s="9">
        <f t="shared" si="87"/>
        <v>50000</v>
      </c>
      <c r="L253" s="9">
        <f t="shared" si="87"/>
        <v>0</v>
      </c>
      <c r="M253" s="9">
        <f t="shared" si="87"/>
        <v>0</v>
      </c>
      <c r="N253" s="9">
        <f t="shared" si="87"/>
        <v>0</v>
      </c>
      <c r="O253" s="9">
        <f t="shared" si="87"/>
        <v>0</v>
      </c>
      <c r="P253" s="9">
        <f t="shared" si="87"/>
        <v>0</v>
      </c>
      <c r="Q253" s="9">
        <f t="shared" si="87"/>
        <v>0</v>
      </c>
      <c r="R253" s="9">
        <f t="shared" si="87"/>
        <v>0</v>
      </c>
      <c r="S253" s="9">
        <f t="shared" si="87"/>
        <v>0</v>
      </c>
      <c r="T253" s="9">
        <f t="shared" si="87"/>
        <v>0</v>
      </c>
      <c r="U253" s="10">
        <f t="shared" si="77"/>
        <v>1</v>
      </c>
    </row>
    <row r="254" spans="2:21">
      <c r="B254" s="11"/>
      <c r="C254" s="6"/>
      <c r="D254" s="6" t="s">
        <v>207</v>
      </c>
      <c r="E254" s="17" t="s">
        <v>208</v>
      </c>
      <c r="F254" s="18">
        <v>50000</v>
      </c>
      <c r="G254" s="9">
        <f>SUM(H254+Q254)</f>
        <v>50000</v>
      </c>
      <c r="H254" s="9">
        <f>SUM(I254+L254+M254+N254+O254+P254)</f>
        <v>50000</v>
      </c>
      <c r="I254" s="9">
        <f>SUM(J254:K254)</f>
        <v>50000</v>
      </c>
      <c r="J254" s="9">
        <v>0</v>
      </c>
      <c r="K254" s="9">
        <v>50000</v>
      </c>
      <c r="L254" s="9">
        <v>0</v>
      </c>
      <c r="M254" s="9">
        <v>0</v>
      </c>
      <c r="N254" s="9">
        <v>0</v>
      </c>
      <c r="O254" s="9">
        <v>0</v>
      </c>
      <c r="P254" s="9">
        <v>0</v>
      </c>
      <c r="Q254" s="9">
        <f>SUM(R254+T254)</f>
        <v>0</v>
      </c>
      <c r="R254" s="9">
        <v>0</v>
      </c>
      <c r="S254" s="9">
        <v>0</v>
      </c>
      <c r="T254" s="9">
        <v>0</v>
      </c>
      <c r="U254" s="10">
        <f t="shared" si="77"/>
        <v>1</v>
      </c>
    </row>
    <row r="255" spans="2:21">
      <c r="B255" s="11"/>
      <c r="C255" s="6">
        <v>75405</v>
      </c>
      <c r="D255" s="6"/>
      <c r="E255" s="17" t="s">
        <v>209</v>
      </c>
      <c r="F255" s="18">
        <f t="shared" ref="F255:T255" si="88">SUM(F256)</f>
        <v>60000</v>
      </c>
      <c r="G255" s="18">
        <f t="shared" si="88"/>
        <v>0</v>
      </c>
      <c r="H255" s="18">
        <f t="shared" si="88"/>
        <v>0</v>
      </c>
      <c r="I255" s="18">
        <f t="shared" si="88"/>
        <v>0</v>
      </c>
      <c r="J255" s="18">
        <f t="shared" si="88"/>
        <v>0</v>
      </c>
      <c r="K255" s="18">
        <f t="shared" si="88"/>
        <v>0</v>
      </c>
      <c r="L255" s="18">
        <f t="shared" si="88"/>
        <v>0</v>
      </c>
      <c r="M255" s="18">
        <f t="shared" si="88"/>
        <v>0</v>
      </c>
      <c r="N255" s="18">
        <f t="shared" si="88"/>
        <v>0</v>
      </c>
      <c r="O255" s="18">
        <f t="shared" si="88"/>
        <v>0</v>
      </c>
      <c r="P255" s="18">
        <f t="shared" si="88"/>
        <v>0</v>
      </c>
      <c r="Q255" s="18">
        <f t="shared" si="88"/>
        <v>0</v>
      </c>
      <c r="R255" s="18">
        <f t="shared" si="88"/>
        <v>0</v>
      </c>
      <c r="S255" s="18">
        <f t="shared" si="88"/>
        <v>0</v>
      </c>
      <c r="T255" s="18">
        <f t="shared" si="88"/>
        <v>0</v>
      </c>
      <c r="U255" s="10">
        <f t="shared" si="77"/>
        <v>0</v>
      </c>
    </row>
    <row r="256" spans="2:21" ht="22.5">
      <c r="B256" s="11"/>
      <c r="C256" s="6"/>
      <c r="D256" s="6">
        <v>6170</v>
      </c>
      <c r="E256" s="17" t="s">
        <v>210</v>
      </c>
      <c r="F256" s="18">
        <v>60000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9">
        <v>0</v>
      </c>
      <c r="P256" s="9">
        <v>0</v>
      </c>
      <c r="Q256" s="9">
        <v>0</v>
      </c>
      <c r="R256" s="9">
        <v>0</v>
      </c>
      <c r="S256" s="9">
        <v>0</v>
      </c>
      <c r="T256" s="9">
        <v>0</v>
      </c>
      <c r="U256" s="10">
        <f t="shared" si="77"/>
        <v>0</v>
      </c>
    </row>
    <row r="257" spans="2:21">
      <c r="B257" s="11"/>
      <c r="C257" s="6">
        <v>75411</v>
      </c>
      <c r="D257" s="6"/>
      <c r="E257" s="17" t="s">
        <v>211</v>
      </c>
      <c r="F257" s="18">
        <f t="shared" ref="F257:T257" si="89">SUM(F258:F261)</f>
        <v>1021590</v>
      </c>
      <c r="G257" s="18">
        <f t="shared" si="89"/>
        <v>0</v>
      </c>
      <c r="H257" s="18">
        <f t="shared" si="89"/>
        <v>0</v>
      </c>
      <c r="I257" s="18">
        <f t="shared" si="89"/>
        <v>0</v>
      </c>
      <c r="J257" s="18">
        <f t="shared" si="89"/>
        <v>0</v>
      </c>
      <c r="K257" s="18">
        <f t="shared" si="89"/>
        <v>0</v>
      </c>
      <c r="L257" s="18">
        <f t="shared" si="89"/>
        <v>0</v>
      </c>
      <c r="M257" s="18">
        <f t="shared" si="89"/>
        <v>0</v>
      </c>
      <c r="N257" s="18">
        <f t="shared" si="89"/>
        <v>0</v>
      </c>
      <c r="O257" s="18">
        <f t="shared" si="89"/>
        <v>0</v>
      </c>
      <c r="P257" s="18">
        <f t="shared" si="89"/>
        <v>0</v>
      </c>
      <c r="Q257" s="18">
        <f t="shared" si="89"/>
        <v>0</v>
      </c>
      <c r="R257" s="18">
        <f t="shared" si="89"/>
        <v>0</v>
      </c>
      <c r="S257" s="18">
        <f t="shared" si="89"/>
        <v>0</v>
      </c>
      <c r="T257" s="18">
        <f t="shared" si="89"/>
        <v>0</v>
      </c>
      <c r="U257" s="10">
        <f t="shared" si="77"/>
        <v>0</v>
      </c>
    </row>
    <row r="258" spans="2:21">
      <c r="B258" s="11"/>
      <c r="C258" s="6"/>
      <c r="D258" s="6">
        <v>2950</v>
      </c>
      <c r="E258" s="17" t="s">
        <v>76</v>
      </c>
      <c r="F258" s="18">
        <v>25584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0</v>
      </c>
      <c r="P258" s="9">
        <v>0</v>
      </c>
      <c r="Q258" s="9">
        <v>0</v>
      </c>
      <c r="R258" s="9">
        <v>0</v>
      </c>
      <c r="S258" s="9">
        <v>0</v>
      </c>
      <c r="T258" s="9">
        <v>0</v>
      </c>
      <c r="U258" s="10">
        <f t="shared" si="77"/>
        <v>0</v>
      </c>
    </row>
    <row r="259" spans="2:21">
      <c r="B259" s="11"/>
      <c r="C259" s="6"/>
      <c r="D259" s="6">
        <v>6050</v>
      </c>
      <c r="E259" s="17" t="s">
        <v>100</v>
      </c>
      <c r="F259" s="18">
        <v>65261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9">
        <v>0</v>
      </c>
      <c r="P259" s="9">
        <v>0</v>
      </c>
      <c r="Q259" s="9">
        <v>0</v>
      </c>
      <c r="R259" s="9">
        <v>0</v>
      </c>
      <c r="S259" s="9">
        <v>0</v>
      </c>
      <c r="T259" s="9">
        <v>0</v>
      </c>
      <c r="U259" s="10">
        <f t="shared" ref="U259:U284" si="90">G259/F259</f>
        <v>0</v>
      </c>
    </row>
    <row r="260" spans="2:21">
      <c r="B260" s="11"/>
      <c r="C260" s="6"/>
      <c r="D260" s="6">
        <v>6057</v>
      </c>
      <c r="E260" s="17" t="s">
        <v>100</v>
      </c>
      <c r="F260" s="18">
        <v>791133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10">
        <f t="shared" si="90"/>
        <v>0</v>
      </c>
    </row>
    <row r="261" spans="2:21">
      <c r="B261" s="11"/>
      <c r="C261" s="6"/>
      <c r="D261" s="6">
        <v>6059</v>
      </c>
      <c r="E261" s="17" t="s">
        <v>100</v>
      </c>
      <c r="F261" s="18">
        <v>139612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0</v>
      </c>
      <c r="P261" s="9">
        <v>0</v>
      </c>
      <c r="Q261" s="9">
        <v>0</v>
      </c>
      <c r="R261" s="9">
        <v>0</v>
      </c>
      <c r="S261" s="9">
        <v>0</v>
      </c>
      <c r="T261" s="9">
        <v>0</v>
      </c>
      <c r="U261" s="10">
        <f t="shared" si="90"/>
        <v>0</v>
      </c>
    </row>
    <row r="262" spans="2:21">
      <c r="B262" s="11"/>
      <c r="C262" s="6" t="s">
        <v>212</v>
      </c>
      <c r="D262" s="6"/>
      <c r="E262" s="17" t="s">
        <v>213</v>
      </c>
      <c r="F262" s="9">
        <f t="shared" ref="F262:T262" si="91">SUM(F263:F268)</f>
        <v>16000</v>
      </c>
      <c r="G262" s="9">
        <f t="shared" si="91"/>
        <v>16000</v>
      </c>
      <c r="H262" s="9">
        <f t="shared" si="91"/>
        <v>16000</v>
      </c>
      <c r="I262" s="9">
        <f t="shared" si="91"/>
        <v>16000</v>
      </c>
      <c r="J262" s="9">
        <f t="shared" si="91"/>
        <v>0</v>
      </c>
      <c r="K262" s="9">
        <f t="shared" si="91"/>
        <v>16000</v>
      </c>
      <c r="L262" s="9">
        <f t="shared" si="91"/>
        <v>0</v>
      </c>
      <c r="M262" s="9">
        <f t="shared" si="91"/>
        <v>0</v>
      </c>
      <c r="N262" s="9">
        <f t="shared" si="91"/>
        <v>0</v>
      </c>
      <c r="O262" s="9">
        <f t="shared" si="91"/>
        <v>0</v>
      </c>
      <c r="P262" s="9">
        <f t="shared" si="91"/>
        <v>0</v>
      </c>
      <c r="Q262" s="9">
        <f t="shared" si="91"/>
        <v>0</v>
      </c>
      <c r="R262" s="9">
        <f t="shared" si="91"/>
        <v>0</v>
      </c>
      <c r="S262" s="9">
        <f t="shared" si="91"/>
        <v>0</v>
      </c>
      <c r="T262" s="9">
        <f t="shared" si="91"/>
        <v>0</v>
      </c>
      <c r="U262" s="10">
        <f t="shared" si="90"/>
        <v>1</v>
      </c>
    </row>
    <row r="263" spans="2:21">
      <c r="B263" s="11"/>
      <c r="C263" s="6"/>
      <c r="D263" s="6" t="s">
        <v>125</v>
      </c>
      <c r="E263" s="17" t="s">
        <v>65</v>
      </c>
      <c r="F263" s="18">
        <v>2000</v>
      </c>
      <c r="G263" s="9">
        <f t="shared" ref="G263:G268" si="92">SUM(H263+Q263)</f>
        <v>2000</v>
      </c>
      <c r="H263" s="9">
        <f t="shared" ref="H263:H268" si="93">SUM(I263+L263+M263+N263+O263+P263)</f>
        <v>2000</v>
      </c>
      <c r="I263" s="9">
        <f t="shared" ref="I263:I268" si="94">SUM(J263:K263)</f>
        <v>2000</v>
      </c>
      <c r="J263" s="9">
        <v>0</v>
      </c>
      <c r="K263" s="9">
        <v>2000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  <c r="Q263" s="9">
        <f t="shared" ref="Q263:Q268" si="95">SUM(R263+T263)</f>
        <v>0</v>
      </c>
      <c r="R263" s="9">
        <v>0</v>
      </c>
      <c r="S263" s="9">
        <v>0</v>
      </c>
      <c r="T263" s="9">
        <v>0</v>
      </c>
      <c r="U263" s="10">
        <f t="shared" si="90"/>
        <v>1</v>
      </c>
    </row>
    <row r="264" spans="2:21">
      <c r="B264" s="11"/>
      <c r="C264" s="6"/>
      <c r="D264" s="6" t="s">
        <v>88</v>
      </c>
      <c r="E264" s="17" t="s">
        <v>89</v>
      </c>
      <c r="F264" s="18">
        <v>2000</v>
      </c>
      <c r="G264" s="9">
        <f t="shared" si="92"/>
        <v>2000</v>
      </c>
      <c r="H264" s="9">
        <f t="shared" si="93"/>
        <v>2000</v>
      </c>
      <c r="I264" s="9">
        <f t="shared" si="94"/>
        <v>2000</v>
      </c>
      <c r="J264" s="9">
        <v>0</v>
      </c>
      <c r="K264" s="9">
        <v>2000</v>
      </c>
      <c r="L264" s="9">
        <v>0</v>
      </c>
      <c r="M264" s="9">
        <v>0</v>
      </c>
      <c r="N264" s="9">
        <v>0</v>
      </c>
      <c r="O264" s="9">
        <v>0</v>
      </c>
      <c r="P264" s="9">
        <v>0</v>
      </c>
      <c r="Q264" s="9">
        <f t="shared" si="95"/>
        <v>0</v>
      </c>
      <c r="R264" s="9">
        <v>0</v>
      </c>
      <c r="S264" s="9">
        <v>0</v>
      </c>
      <c r="T264" s="9">
        <v>0</v>
      </c>
      <c r="U264" s="10">
        <f t="shared" si="90"/>
        <v>1</v>
      </c>
    </row>
    <row r="265" spans="2:21">
      <c r="B265" s="11"/>
      <c r="C265" s="6"/>
      <c r="D265" s="6" t="s">
        <v>97</v>
      </c>
      <c r="E265" s="17" t="s">
        <v>98</v>
      </c>
      <c r="F265" s="18">
        <v>9000</v>
      </c>
      <c r="G265" s="9">
        <f t="shared" si="92"/>
        <v>9000</v>
      </c>
      <c r="H265" s="9">
        <f t="shared" si="93"/>
        <v>9000</v>
      </c>
      <c r="I265" s="9">
        <f t="shared" si="94"/>
        <v>9000</v>
      </c>
      <c r="J265" s="9">
        <v>0</v>
      </c>
      <c r="K265" s="9">
        <v>9000</v>
      </c>
      <c r="L265" s="9">
        <v>0</v>
      </c>
      <c r="M265" s="9">
        <v>0</v>
      </c>
      <c r="N265" s="9">
        <v>0</v>
      </c>
      <c r="O265" s="9">
        <v>0</v>
      </c>
      <c r="P265" s="9">
        <v>0</v>
      </c>
      <c r="Q265" s="9">
        <f t="shared" si="95"/>
        <v>0</v>
      </c>
      <c r="R265" s="9">
        <v>0</v>
      </c>
      <c r="S265" s="9">
        <v>0</v>
      </c>
      <c r="T265" s="9">
        <v>0</v>
      </c>
      <c r="U265" s="10">
        <f t="shared" si="90"/>
        <v>1</v>
      </c>
    </row>
    <row r="266" spans="2:21">
      <c r="B266" s="11"/>
      <c r="C266" s="6"/>
      <c r="D266" s="6" t="s">
        <v>37</v>
      </c>
      <c r="E266" s="17" t="s">
        <v>38</v>
      </c>
      <c r="F266" s="18">
        <v>1000</v>
      </c>
      <c r="G266" s="9">
        <f t="shared" si="92"/>
        <v>500</v>
      </c>
      <c r="H266" s="9">
        <f t="shared" si="93"/>
        <v>500</v>
      </c>
      <c r="I266" s="9">
        <f t="shared" si="94"/>
        <v>500</v>
      </c>
      <c r="J266" s="9">
        <v>0</v>
      </c>
      <c r="K266" s="9">
        <v>500</v>
      </c>
      <c r="L266" s="9">
        <v>0</v>
      </c>
      <c r="M266" s="9">
        <v>0</v>
      </c>
      <c r="N266" s="9">
        <v>0</v>
      </c>
      <c r="O266" s="9">
        <v>0</v>
      </c>
      <c r="P266" s="9">
        <v>0</v>
      </c>
      <c r="Q266" s="9">
        <f t="shared" si="95"/>
        <v>0</v>
      </c>
      <c r="R266" s="9">
        <v>0</v>
      </c>
      <c r="S266" s="9">
        <v>0</v>
      </c>
      <c r="T266" s="9">
        <v>0</v>
      </c>
      <c r="U266" s="10">
        <f t="shared" si="90"/>
        <v>0.5</v>
      </c>
    </row>
    <row r="267" spans="2:21">
      <c r="B267" s="11"/>
      <c r="C267" s="6"/>
      <c r="D267" s="6" t="s">
        <v>167</v>
      </c>
      <c r="E267" s="17" t="s">
        <v>82</v>
      </c>
      <c r="F267" s="18">
        <v>500</v>
      </c>
      <c r="G267" s="9">
        <f t="shared" si="92"/>
        <v>500</v>
      </c>
      <c r="H267" s="9">
        <f t="shared" si="93"/>
        <v>500</v>
      </c>
      <c r="I267" s="9">
        <f t="shared" si="94"/>
        <v>500</v>
      </c>
      <c r="J267" s="9">
        <v>0</v>
      </c>
      <c r="K267" s="9">
        <v>500</v>
      </c>
      <c r="L267" s="9">
        <v>0</v>
      </c>
      <c r="M267" s="9">
        <v>0</v>
      </c>
      <c r="N267" s="9">
        <v>0</v>
      </c>
      <c r="O267" s="9">
        <v>0</v>
      </c>
      <c r="P267" s="9">
        <v>0</v>
      </c>
      <c r="Q267" s="9">
        <f t="shared" si="95"/>
        <v>0</v>
      </c>
      <c r="R267" s="9">
        <v>0</v>
      </c>
      <c r="S267" s="9">
        <v>0</v>
      </c>
      <c r="T267" s="9">
        <v>0</v>
      </c>
      <c r="U267" s="10">
        <f t="shared" si="90"/>
        <v>1</v>
      </c>
    </row>
    <row r="268" spans="2:21" ht="22.5">
      <c r="B268" s="11"/>
      <c r="C268" s="6"/>
      <c r="D268" s="6" t="s">
        <v>168</v>
      </c>
      <c r="E268" s="17" t="s">
        <v>169</v>
      </c>
      <c r="F268" s="18">
        <v>1500</v>
      </c>
      <c r="G268" s="9">
        <f t="shared" si="92"/>
        <v>2000</v>
      </c>
      <c r="H268" s="9">
        <f t="shared" si="93"/>
        <v>2000</v>
      </c>
      <c r="I268" s="9">
        <f t="shared" si="94"/>
        <v>2000</v>
      </c>
      <c r="J268" s="9">
        <v>0</v>
      </c>
      <c r="K268" s="9">
        <v>2000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  <c r="Q268" s="9">
        <f t="shared" si="95"/>
        <v>0</v>
      </c>
      <c r="R268" s="9">
        <v>0</v>
      </c>
      <c r="S268" s="9">
        <v>0</v>
      </c>
      <c r="T268" s="9">
        <v>0</v>
      </c>
      <c r="U268" s="10">
        <f t="shared" si="90"/>
        <v>1.3333333333333333</v>
      </c>
    </row>
    <row r="269" spans="2:21">
      <c r="B269" s="11"/>
      <c r="C269" s="6" t="s">
        <v>214</v>
      </c>
      <c r="D269" s="6"/>
      <c r="E269" s="17" t="s">
        <v>215</v>
      </c>
      <c r="F269" s="9">
        <f t="shared" ref="F269:T269" si="96">SUM(F270:F285)</f>
        <v>789025</v>
      </c>
      <c r="G269" s="9">
        <f t="shared" si="96"/>
        <v>1087873</v>
      </c>
      <c r="H269" s="9">
        <f t="shared" si="96"/>
        <v>1087873</v>
      </c>
      <c r="I269" s="9">
        <f t="shared" si="96"/>
        <v>1037873</v>
      </c>
      <c r="J269" s="9">
        <f t="shared" si="96"/>
        <v>915971</v>
      </c>
      <c r="K269" s="9">
        <f t="shared" si="96"/>
        <v>121902</v>
      </c>
      <c r="L269" s="9">
        <f t="shared" si="96"/>
        <v>0</v>
      </c>
      <c r="M269" s="9">
        <f t="shared" si="96"/>
        <v>50000</v>
      </c>
      <c r="N269" s="9">
        <f t="shared" si="96"/>
        <v>0</v>
      </c>
      <c r="O269" s="9">
        <f t="shared" si="96"/>
        <v>0</v>
      </c>
      <c r="P269" s="9">
        <f t="shared" si="96"/>
        <v>0</v>
      </c>
      <c r="Q269" s="9">
        <f t="shared" si="96"/>
        <v>0</v>
      </c>
      <c r="R269" s="9">
        <f t="shared" si="96"/>
        <v>0</v>
      </c>
      <c r="S269" s="9">
        <f t="shared" si="96"/>
        <v>0</v>
      </c>
      <c r="T269" s="9">
        <f t="shared" si="96"/>
        <v>0</v>
      </c>
      <c r="U269" s="10">
        <f t="shared" si="90"/>
        <v>1.3787560596939261</v>
      </c>
    </row>
    <row r="270" spans="2:21">
      <c r="B270" s="11"/>
      <c r="C270" s="6"/>
      <c r="D270" s="6" t="s">
        <v>179</v>
      </c>
      <c r="E270" s="17" t="s">
        <v>180</v>
      </c>
      <c r="F270" s="18">
        <v>41000</v>
      </c>
      <c r="G270" s="9">
        <f t="shared" ref="G270:G285" si="97">SUM(H270+Q270)</f>
        <v>50000</v>
      </c>
      <c r="H270" s="9">
        <f t="shared" ref="H270:H285" si="98">SUM(I270+L270+M270+N270+O270+P270)</f>
        <v>50000</v>
      </c>
      <c r="I270" s="9">
        <f t="shared" ref="I270:I285" si="99">SUM(J270:K270)</f>
        <v>0</v>
      </c>
      <c r="J270" s="9">
        <v>0</v>
      </c>
      <c r="K270" s="9">
        <v>0</v>
      </c>
      <c r="L270" s="9">
        <v>0</v>
      </c>
      <c r="M270" s="9">
        <v>50000</v>
      </c>
      <c r="N270" s="9">
        <v>0</v>
      </c>
      <c r="O270" s="9">
        <v>0</v>
      </c>
      <c r="P270" s="9">
        <v>0</v>
      </c>
      <c r="Q270" s="9">
        <f t="shared" ref="Q270:Q285" si="100">SUM(R270+T270)</f>
        <v>0</v>
      </c>
      <c r="R270" s="9">
        <v>0</v>
      </c>
      <c r="S270" s="9">
        <v>0</v>
      </c>
      <c r="T270" s="9">
        <v>0</v>
      </c>
      <c r="U270" s="10">
        <f t="shared" si="90"/>
        <v>1.2195121951219512</v>
      </c>
    </row>
    <row r="271" spans="2:21">
      <c r="B271" s="11"/>
      <c r="C271" s="6"/>
      <c r="D271" s="6" t="s">
        <v>120</v>
      </c>
      <c r="E271" s="17" t="s">
        <v>77</v>
      </c>
      <c r="F271" s="18">
        <v>504197</v>
      </c>
      <c r="G271" s="9">
        <f t="shared" si="97"/>
        <v>730918</v>
      </c>
      <c r="H271" s="9">
        <f t="shared" si="98"/>
        <v>730918</v>
      </c>
      <c r="I271" s="9">
        <f t="shared" si="99"/>
        <v>730918</v>
      </c>
      <c r="J271" s="9">
        <v>730918</v>
      </c>
      <c r="K271" s="9">
        <v>0</v>
      </c>
      <c r="L271" s="9">
        <v>0</v>
      </c>
      <c r="M271" s="9">
        <v>0</v>
      </c>
      <c r="N271" s="9">
        <v>0</v>
      </c>
      <c r="O271" s="9">
        <v>0</v>
      </c>
      <c r="P271" s="9">
        <v>0</v>
      </c>
      <c r="Q271" s="9">
        <f t="shared" si="100"/>
        <v>0</v>
      </c>
      <c r="R271" s="9">
        <v>0</v>
      </c>
      <c r="S271" s="9">
        <v>0</v>
      </c>
      <c r="T271" s="9">
        <v>0</v>
      </c>
      <c r="U271" s="10">
        <f t="shared" si="90"/>
        <v>1.4496674910798755</v>
      </c>
    </row>
    <row r="272" spans="2:21">
      <c r="B272" s="11"/>
      <c r="C272" s="6"/>
      <c r="D272" s="6" t="s">
        <v>121</v>
      </c>
      <c r="E272" s="17" t="s">
        <v>78</v>
      </c>
      <c r="F272" s="18">
        <v>33240</v>
      </c>
      <c r="G272" s="9">
        <f t="shared" si="97"/>
        <v>37305</v>
      </c>
      <c r="H272" s="9">
        <f t="shared" si="98"/>
        <v>37305</v>
      </c>
      <c r="I272" s="9">
        <f t="shared" si="99"/>
        <v>37305</v>
      </c>
      <c r="J272" s="9">
        <v>37305</v>
      </c>
      <c r="K272" s="9">
        <v>0</v>
      </c>
      <c r="L272" s="9">
        <v>0</v>
      </c>
      <c r="M272" s="9">
        <v>0</v>
      </c>
      <c r="N272" s="9">
        <v>0</v>
      </c>
      <c r="O272" s="9">
        <v>0</v>
      </c>
      <c r="P272" s="9">
        <v>0</v>
      </c>
      <c r="Q272" s="9">
        <f t="shared" si="100"/>
        <v>0</v>
      </c>
      <c r="R272" s="9">
        <v>0</v>
      </c>
      <c r="S272" s="9">
        <v>0</v>
      </c>
      <c r="T272" s="9">
        <v>0</v>
      </c>
      <c r="U272" s="10">
        <f t="shared" si="90"/>
        <v>1.1222924187725631</v>
      </c>
    </row>
    <row r="273" spans="2:21">
      <c r="B273" s="11"/>
      <c r="C273" s="6"/>
      <c r="D273" s="6" t="s">
        <v>122</v>
      </c>
      <c r="E273" s="17" t="s">
        <v>79</v>
      </c>
      <c r="F273" s="18">
        <v>86373</v>
      </c>
      <c r="G273" s="9">
        <f t="shared" si="97"/>
        <v>124941</v>
      </c>
      <c r="H273" s="9">
        <f t="shared" si="98"/>
        <v>124941</v>
      </c>
      <c r="I273" s="9">
        <f t="shared" si="99"/>
        <v>124941</v>
      </c>
      <c r="J273" s="9">
        <v>124941</v>
      </c>
      <c r="K273" s="9">
        <v>0</v>
      </c>
      <c r="L273" s="9">
        <v>0</v>
      </c>
      <c r="M273" s="9">
        <v>0</v>
      </c>
      <c r="N273" s="9">
        <v>0</v>
      </c>
      <c r="O273" s="9">
        <v>0</v>
      </c>
      <c r="P273" s="9">
        <v>0</v>
      </c>
      <c r="Q273" s="9">
        <f t="shared" si="100"/>
        <v>0</v>
      </c>
      <c r="R273" s="9">
        <v>0</v>
      </c>
      <c r="S273" s="9">
        <v>0</v>
      </c>
      <c r="T273" s="9">
        <v>0</v>
      </c>
      <c r="U273" s="10">
        <f t="shared" si="90"/>
        <v>1.4465284290229585</v>
      </c>
    </row>
    <row r="274" spans="2:21">
      <c r="B274" s="11"/>
      <c r="C274" s="6"/>
      <c r="D274" s="6" t="s">
        <v>123</v>
      </c>
      <c r="E274" s="17" t="s">
        <v>80</v>
      </c>
      <c r="F274" s="18">
        <v>11313</v>
      </c>
      <c r="G274" s="9">
        <f t="shared" si="97"/>
        <v>17807</v>
      </c>
      <c r="H274" s="9">
        <f t="shared" si="98"/>
        <v>17807</v>
      </c>
      <c r="I274" s="9">
        <f t="shared" si="99"/>
        <v>17807</v>
      </c>
      <c r="J274" s="9">
        <v>17807</v>
      </c>
      <c r="K274" s="9">
        <v>0</v>
      </c>
      <c r="L274" s="9">
        <v>0</v>
      </c>
      <c r="M274" s="9">
        <v>0</v>
      </c>
      <c r="N274" s="9">
        <v>0</v>
      </c>
      <c r="O274" s="9">
        <v>0</v>
      </c>
      <c r="P274" s="9">
        <v>0</v>
      </c>
      <c r="Q274" s="9">
        <f t="shared" si="100"/>
        <v>0</v>
      </c>
      <c r="R274" s="9">
        <v>0</v>
      </c>
      <c r="S274" s="9">
        <v>0</v>
      </c>
      <c r="T274" s="9">
        <v>0</v>
      </c>
      <c r="U274" s="10">
        <f t="shared" si="90"/>
        <v>1.5740298771325025</v>
      </c>
    </row>
    <row r="275" spans="2:21">
      <c r="B275" s="11"/>
      <c r="C275" s="6"/>
      <c r="D275" s="6" t="s">
        <v>125</v>
      </c>
      <c r="E275" s="17" t="s">
        <v>65</v>
      </c>
      <c r="F275" s="18">
        <v>21000</v>
      </c>
      <c r="G275" s="9">
        <f t="shared" si="97"/>
        <v>20000</v>
      </c>
      <c r="H275" s="9">
        <f t="shared" si="98"/>
        <v>20000</v>
      </c>
      <c r="I275" s="9">
        <f t="shared" si="99"/>
        <v>20000</v>
      </c>
      <c r="J275" s="9">
        <v>0</v>
      </c>
      <c r="K275" s="9">
        <v>20000</v>
      </c>
      <c r="L275" s="9">
        <v>0</v>
      </c>
      <c r="M275" s="9">
        <v>0</v>
      </c>
      <c r="N275" s="9">
        <v>0</v>
      </c>
      <c r="O275" s="9">
        <v>0</v>
      </c>
      <c r="P275" s="9">
        <v>0</v>
      </c>
      <c r="Q275" s="9">
        <f t="shared" si="100"/>
        <v>0</v>
      </c>
      <c r="R275" s="9">
        <v>0</v>
      </c>
      <c r="S275" s="9">
        <v>0</v>
      </c>
      <c r="T275" s="9">
        <v>0</v>
      </c>
      <c r="U275" s="10">
        <f t="shared" si="90"/>
        <v>0.95238095238095233</v>
      </c>
    </row>
    <row r="276" spans="2:21">
      <c r="B276" s="11"/>
      <c r="C276" s="6"/>
      <c r="D276" s="6" t="s">
        <v>88</v>
      </c>
      <c r="E276" s="17" t="s">
        <v>89</v>
      </c>
      <c r="F276" s="18">
        <v>15000</v>
      </c>
      <c r="G276" s="9">
        <f t="shared" si="97"/>
        <v>15000</v>
      </c>
      <c r="H276" s="9">
        <f t="shared" si="98"/>
        <v>15000</v>
      </c>
      <c r="I276" s="9">
        <f t="shared" si="99"/>
        <v>15000</v>
      </c>
      <c r="J276" s="9">
        <v>0</v>
      </c>
      <c r="K276" s="9">
        <v>15000</v>
      </c>
      <c r="L276" s="9">
        <v>0</v>
      </c>
      <c r="M276" s="9">
        <v>0</v>
      </c>
      <c r="N276" s="9">
        <v>0</v>
      </c>
      <c r="O276" s="9">
        <v>0</v>
      </c>
      <c r="P276" s="9">
        <v>0</v>
      </c>
      <c r="Q276" s="9">
        <f t="shared" si="100"/>
        <v>0</v>
      </c>
      <c r="R276" s="9">
        <v>0</v>
      </c>
      <c r="S276" s="9">
        <v>0</v>
      </c>
      <c r="T276" s="9">
        <v>0</v>
      </c>
      <c r="U276" s="10">
        <f t="shared" si="90"/>
        <v>1</v>
      </c>
    </row>
    <row r="277" spans="2:21">
      <c r="B277" s="11"/>
      <c r="C277" s="6"/>
      <c r="D277" s="6" t="s">
        <v>97</v>
      </c>
      <c r="E277" s="17" t="s">
        <v>98</v>
      </c>
      <c r="F277" s="18">
        <v>10000</v>
      </c>
      <c r="G277" s="9">
        <f t="shared" si="97"/>
        <v>10000</v>
      </c>
      <c r="H277" s="9">
        <f t="shared" si="98"/>
        <v>10000</v>
      </c>
      <c r="I277" s="9">
        <f t="shared" si="99"/>
        <v>10000</v>
      </c>
      <c r="J277" s="9">
        <v>0</v>
      </c>
      <c r="K277" s="9">
        <v>10000</v>
      </c>
      <c r="L277" s="9">
        <v>0</v>
      </c>
      <c r="M277" s="9">
        <v>0</v>
      </c>
      <c r="N277" s="9">
        <v>0</v>
      </c>
      <c r="O277" s="9">
        <v>0</v>
      </c>
      <c r="P277" s="9">
        <v>0</v>
      </c>
      <c r="Q277" s="9">
        <f t="shared" si="100"/>
        <v>0</v>
      </c>
      <c r="R277" s="9">
        <v>0</v>
      </c>
      <c r="S277" s="9">
        <v>0</v>
      </c>
      <c r="T277" s="9">
        <v>0</v>
      </c>
      <c r="U277" s="10">
        <f t="shared" si="90"/>
        <v>1</v>
      </c>
    </row>
    <row r="278" spans="2:21">
      <c r="B278" s="11"/>
      <c r="C278" s="6"/>
      <c r="D278" s="6" t="s">
        <v>181</v>
      </c>
      <c r="E278" s="17" t="s">
        <v>182</v>
      </c>
      <c r="F278" s="18">
        <v>2000</v>
      </c>
      <c r="G278" s="9">
        <f t="shared" si="97"/>
        <v>3000</v>
      </c>
      <c r="H278" s="9">
        <f t="shared" si="98"/>
        <v>3000</v>
      </c>
      <c r="I278" s="9">
        <f t="shared" si="99"/>
        <v>3000</v>
      </c>
      <c r="J278" s="9">
        <v>0</v>
      </c>
      <c r="K278" s="9">
        <v>3000</v>
      </c>
      <c r="L278" s="9">
        <v>0</v>
      </c>
      <c r="M278" s="9">
        <v>0</v>
      </c>
      <c r="N278" s="9">
        <v>0</v>
      </c>
      <c r="O278" s="9">
        <v>0</v>
      </c>
      <c r="P278" s="9">
        <v>0</v>
      </c>
      <c r="Q278" s="9">
        <f t="shared" si="100"/>
        <v>0</v>
      </c>
      <c r="R278" s="9">
        <v>0</v>
      </c>
      <c r="S278" s="9">
        <v>0</v>
      </c>
      <c r="T278" s="9">
        <v>0</v>
      </c>
      <c r="U278" s="10">
        <f t="shared" si="90"/>
        <v>1.5</v>
      </c>
    </row>
    <row r="279" spans="2:21">
      <c r="B279" s="11"/>
      <c r="C279" s="6"/>
      <c r="D279" s="6" t="s">
        <v>37</v>
      </c>
      <c r="E279" s="17" t="s">
        <v>38</v>
      </c>
      <c r="F279" s="18">
        <v>15000</v>
      </c>
      <c r="G279" s="9">
        <f t="shared" si="97"/>
        <v>15000</v>
      </c>
      <c r="H279" s="9">
        <f t="shared" si="98"/>
        <v>15000</v>
      </c>
      <c r="I279" s="9">
        <f t="shared" si="99"/>
        <v>15000</v>
      </c>
      <c r="J279" s="9">
        <v>0</v>
      </c>
      <c r="K279" s="9">
        <v>15000</v>
      </c>
      <c r="L279" s="9">
        <v>0</v>
      </c>
      <c r="M279" s="9">
        <v>0</v>
      </c>
      <c r="N279" s="9">
        <v>0</v>
      </c>
      <c r="O279" s="9">
        <v>0</v>
      </c>
      <c r="P279" s="9">
        <v>0</v>
      </c>
      <c r="Q279" s="9">
        <f t="shared" si="100"/>
        <v>0</v>
      </c>
      <c r="R279" s="9">
        <v>0</v>
      </c>
      <c r="S279" s="9">
        <v>0</v>
      </c>
      <c r="T279" s="9">
        <v>0</v>
      </c>
      <c r="U279" s="10">
        <f t="shared" si="90"/>
        <v>1</v>
      </c>
    </row>
    <row r="280" spans="2:21" ht="22.5">
      <c r="B280" s="11"/>
      <c r="C280" s="6"/>
      <c r="D280" s="6" t="s">
        <v>142</v>
      </c>
      <c r="E280" s="17" t="s">
        <v>90</v>
      </c>
      <c r="F280" s="18">
        <v>33500</v>
      </c>
      <c r="G280" s="9">
        <f t="shared" si="97"/>
        <v>33000</v>
      </c>
      <c r="H280" s="9">
        <f t="shared" si="98"/>
        <v>33000</v>
      </c>
      <c r="I280" s="9">
        <f t="shared" si="99"/>
        <v>33000</v>
      </c>
      <c r="J280" s="9">
        <v>0</v>
      </c>
      <c r="K280" s="9">
        <v>33000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f t="shared" si="100"/>
        <v>0</v>
      </c>
      <c r="R280" s="9">
        <v>0</v>
      </c>
      <c r="S280" s="9">
        <v>0</v>
      </c>
      <c r="T280" s="9">
        <v>0</v>
      </c>
      <c r="U280" s="10">
        <f t="shared" si="90"/>
        <v>0.9850746268656716</v>
      </c>
    </row>
    <row r="281" spans="2:21">
      <c r="B281" s="11"/>
      <c r="C281" s="6"/>
      <c r="D281" s="6" t="s">
        <v>167</v>
      </c>
      <c r="E281" s="17" t="s">
        <v>82</v>
      </c>
      <c r="F281" s="18">
        <v>1000</v>
      </c>
      <c r="G281" s="9">
        <f t="shared" si="97"/>
        <v>2500</v>
      </c>
      <c r="H281" s="9">
        <f t="shared" si="98"/>
        <v>2500</v>
      </c>
      <c r="I281" s="9">
        <f t="shared" si="99"/>
        <v>2500</v>
      </c>
      <c r="J281" s="9">
        <v>0</v>
      </c>
      <c r="K281" s="9">
        <v>2500</v>
      </c>
      <c r="L281" s="9">
        <v>0</v>
      </c>
      <c r="M281" s="9">
        <v>0</v>
      </c>
      <c r="N281" s="9">
        <v>0</v>
      </c>
      <c r="O281" s="9">
        <v>0</v>
      </c>
      <c r="P281" s="9">
        <v>0</v>
      </c>
      <c r="Q281" s="9">
        <f t="shared" si="100"/>
        <v>0</v>
      </c>
      <c r="R281" s="9">
        <v>0</v>
      </c>
      <c r="S281" s="9">
        <v>0</v>
      </c>
      <c r="T281" s="9">
        <v>0</v>
      </c>
      <c r="U281" s="10">
        <f t="shared" si="90"/>
        <v>2.5</v>
      </c>
    </row>
    <row r="282" spans="2:21">
      <c r="B282" s="11"/>
      <c r="C282" s="6"/>
      <c r="D282" s="6" t="s">
        <v>109</v>
      </c>
      <c r="E282" s="17" t="s">
        <v>110</v>
      </c>
      <c r="F282" s="18">
        <v>1000</v>
      </c>
      <c r="G282" s="9">
        <f t="shared" si="97"/>
        <v>1000</v>
      </c>
      <c r="H282" s="9">
        <f t="shared" si="98"/>
        <v>1000</v>
      </c>
      <c r="I282" s="9">
        <f t="shared" si="99"/>
        <v>1000</v>
      </c>
      <c r="J282" s="9">
        <v>0</v>
      </c>
      <c r="K282" s="9">
        <v>1000</v>
      </c>
      <c r="L282" s="9">
        <v>0</v>
      </c>
      <c r="M282" s="9">
        <v>0</v>
      </c>
      <c r="N282" s="9">
        <v>0</v>
      </c>
      <c r="O282" s="9">
        <v>0</v>
      </c>
      <c r="P282" s="9">
        <v>0</v>
      </c>
      <c r="Q282" s="9">
        <f t="shared" si="100"/>
        <v>0</v>
      </c>
      <c r="R282" s="9">
        <v>0</v>
      </c>
      <c r="S282" s="9">
        <v>0</v>
      </c>
      <c r="T282" s="9">
        <v>0</v>
      </c>
      <c r="U282" s="10">
        <f t="shared" si="90"/>
        <v>1</v>
      </c>
    </row>
    <row r="283" spans="2:21">
      <c r="B283" s="11"/>
      <c r="C283" s="6"/>
      <c r="D283" s="6" t="s">
        <v>130</v>
      </c>
      <c r="E283" s="17" t="s">
        <v>83</v>
      </c>
      <c r="F283" s="18">
        <v>12402</v>
      </c>
      <c r="G283" s="9">
        <f t="shared" si="97"/>
        <v>12402</v>
      </c>
      <c r="H283" s="9">
        <f t="shared" si="98"/>
        <v>12402</v>
      </c>
      <c r="I283" s="9">
        <f t="shared" si="99"/>
        <v>12402</v>
      </c>
      <c r="J283" s="9">
        <v>0</v>
      </c>
      <c r="K283" s="9">
        <v>12402</v>
      </c>
      <c r="L283" s="9">
        <v>0</v>
      </c>
      <c r="M283" s="9">
        <v>0</v>
      </c>
      <c r="N283" s="9">
        <v>0</v>
      </c>
      <c r="O283" s="9">
        <v>0</v>
      </c>
      <c r="P283" s="9">
        <v>0</v>
      </c>
      <c r="Q283" s="9">
        <f t="shared" si="100"/>
        <v>0</v>
      </c>
      <c r="R283" s="9">
        <v>0</v>
      </c>
      <c r="S283" s="9">
        <v>0</v>
      </c>
      <c r="T283" s="9">
        <v>0</v>
      </c>
      <c r="U283" s="10">
        <f t="shared" si="90"/>
        <v>1</v>
      </c>
    </row>
    <row r="284" spans="2:21" ht="22.5">
      <c r="B284" s="11"/>
      <c r="C284" s="6"/>
      <c r="D284" s="6" t="s">
        <v>168</v>
      </c>
      <c r="E284" s="17" t="s">
        <v>169</v>
      </c>
      <c r="F284" s="18">
        <v>2000</v>
      </c>
      <c r="G284" s="9">
        <f t="shared" si="97"/>
        <v>10000</v>
      </c>
      <c r="H284" s="9">
        <f t="shared" si="98"/>
        <v>10000</v>
      </c>
      <c r="I284" s="9">
        <f t="shared" si="99"/>
        <v>10000</v>
      </c>
      <c r="J284" s="9">
        <v>0</v>
      </c>
      <c r="K284" s="9">
        <v>10000</v>
      </c>
      <c r="L284" s="9">
        <v>0</v>
      </c>
      <c r="M284" s="9">
        <v>0</v>
      </c>
      <c r="N284" s="9">
        <v>0</v>
      </c>
      <c r="O284" s="9">
        <v>0</v>
      </c>
      <c r="P284" s="9">
        <v>0</v>
      </c>
      <c r="Q284" s="9">
        <f t="shared" si="100"/>
        <v>0</v>
      </c>
      <c r="R284" s="9">
        <v>0</v>
      </c>
      <c r="S284" s="9">
        <v>0</v>
      </c>
      <c r="T284" s="9">
        <v>0</v>
      </c>
      <c r="U284" s="10">
        <f t="shared" si="90"/>
        <v>5</v>
      </c>
    </row>
    <row r="285" spans="2:21">
      <c r="B285" s="11"/>
      <c r="C285" s="6"/>
      <c r="D285" s="6" t="s">
        <v>131</v>
      </c>
      <c r="E285" s="17" t="s">
        <v>132</v>
      </c>
      <c r="F285" s="18">
        <v>0</v>
      </c>
      <c r="G285" s="9">
        <f t="shared" si="97"/>
        <v>5000</v>
      </c>
      <c r="H285" s="9">
        <f t="shared" si="98"/>
        <v>5000</v>
      </c>
      <c r="I285" s="9">
        <f t="shared" si="99"/>
        <v>5000</v>
      </c>
      <c r="J285" s="9">
        <v>5000</v>
      </c>
      <c r="K285" s="9">
        <v>0</v>
      </c>
      <c r="L285" s="9">
        <v>0</v>
      </c>
      <c r="M285" s="9">
        <v>0</v>
      </c>
      <c r="N285" s="9">
        <v>0</v>
      </c>
      <c r="O285" s="9">
        <v>0</v>
      </c>
      <c r="P285" s="9">
        <v>0</v>
      </c>
      <c r="Q285" s="9">
        <f t="shared" si="100"/>
        <v>0</v>
      </c>
      <c r="R285" s="9">
        <v>0</v>
      </c>
      <c r="S285" s="9">
        <v>0</v>
      </c>
      <c r="T285" s="9">
        <v>0</v>
      </c>
      <c r="U285" s="10">
        <v>0</v>
      </c>
    </row>
    <row r="286" spans="2:21">
      <c r="B286" s="11"/>
      <c r="C286" s="6" t="s">
        <v>216</v>
      </c>
      <c r="D286" s="6"/>
      <c r="E286" s="17" t="s">
        <v>217</v>
      </c>
      <c r="F286" s="9">
        <f t="shared" ref="F286:T286" si="101">SUM(F287:F300)</f>
        <v>1685649</v>
      </c>
      <c r="G286" s="9">
        <f t="shared" si="101"/>
        <v>392068</v>
      </c>
      <c r="H286" s="9">
        <f t="shared" si="101"/>
        <v>392068</v>
      </c>
      <c r="I286" s="9">
        <f t="shared" si="101"/>
        <v>392068</v>
      </c>
      <c r="J286" s="9">
        <f t="shared" si="101"/>
        <v>364317</v>
      </c>
      <c r="K286" s="9">
        <f t="shared" si="101"/>
        <v>27751</v>
      </c>
      <c r="L286" s="9">
        <f t="shared" si="101"/>
        <v>0</v>
      </c>
      <c r="M286" s="9">
        <f t="shared" si="101"/>
        <v>0</v>
      </c>
      <c r="N286" s="9">
        <f t="shared" si="101"/>
        <v>0</v>
      </c>
      <c r="O286" s="9">
        <f t="shared" si="101"/>
        <v>0</v>
      </c>
      <c r="P286" s="9">
        <f t="shared" si="101"/>
        <v>0</v>
      </c>
      <c r="Q286" s="9">
        <f t="shared" si="101"/>
        <v>0</v>
      </c>
      <c r="R286" s="9">
        <f t="shared" si="101"/>
        <v>0</v>
      </c>
      <c r="S286" s="9">
        <f t="shared" si="101"/>
        <v>0</v>
      </c>
      <c r="T286" s="9">
        <f t="shared" si="101"/>
        <v>0</v>
      </c>
      <c r="U286" s="10">
        <f t="shared" ref="U286:U297" si="102">G286/F286</f>
        <v>0.23259171986576091</v>
      </c>
    </row>
    <row r="287" spans="2:21">
      <c r="B287" s="11"/>
      <c r="C287" s="6"/>
      <c r="D287" s="6" t="s">
        <v>179</v>
      </c>
      <c r="E287" s="17" t="s">
        <v>180</v>
      </c>
      <c r="F287" s="18">
        <v>10611</v>
      </c>
      <c r="G287" s="9">
        <f t="shared" ref="G287:G292" si="103">SUM(H287+Q287)</f>
        <v>0</v>
      </c>
      <c r="H287" s="9">
        <f t="shared" ref="H287:H292" si="104">SUM(I287+L287+M287+N287+O287+P287)</f>
        <v>0</v>
      </c>
      <c r="I287" s="9">
        <f t="shared" ref="I287:I292" si="105">SUM(J287:K287)</f>
        <v>0</v>
      </c>
      <c r="J287" s="9">
        <v>0</v>
      </c>
      <c r="K287" s="9">
        <v>0</v>
      </c>
      <c r="L287" s="9">
        <v>0</v>
      </c>
      <c r="M287" s="9">
        <v>0</v>
      </c>
      <c r="N287" s="9">
        <v>0</v>
      </c>
      <c r="O287" s="9">
        <v>0</v>
      </c>
      <c r="P287" s="9">
        <v>0</v>
      </c>
      <c r="Q287" s="9">
        <f t="shared" ref="Q287:Q292" si="106">SUM(R287+T287)</f>
        <v>0</v>
      </c>
      <c r="R287" s="9">
        <v>0</v>
      </c>
      <c r="S287" s="9">
        <v>0</v>
      </c>
      <c r="T287" s="9">
        <v>0</v>
      </c>
      <c r="U287" s="10">
        <f t="shared" si="102"/>
        <v>0</v>
      </c>
    </row>
    <row r="288" spans="2:21">
      <c r="B288" s="11"/>
      <c r="C288" s="6"/>
      <c r="D288" s="6" t="s">
        <v>120</v>
      </c>
      <c r="E288" s="17" t="s">
        <v>77</v>
      </c>
      <c r="F288" s="18">
        <v>275413</v>
      </c>
      <c r="G288" s="9">
        <f t="shared" si="103"/>
        <v>279559</v>
      </c>
      <c r="H288" s="9">
        <f t="shared" si="104"/>
        <v>279559</v>
      </c>
      <c r="I288" s="9">
        <f t="shared" si="105"/>
        <v>279559</v>
      </c>
      <c r="J288" s="9">
        <v>279559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>
        <v>0</v>
      </c>
      <c r="Q288" s="9">
        <f t="shared" si="106"/>
        <v>0</v>
      </c>
      <c r="R288" s="9">
        <v>0</v>
      </c>
      <c r="S288" s="9">
        <v>0</v>
      </c>
      <c r="T288" s="9">
        <v>0</v>
      </c>
      <c r="U288" s="10">
        <f t="shared" si="102"/>
        <v>1.0150537556324501</v>
      </c>
    </row>
    <row r="289" spans="2:21">
      <c r="B289" s="11"/>
      <c r="C289" s="6"/>
      <c r="D289" s="6" t="s">
        <v>121</v>
      </c>
      <c r="E289" s="17" t="s">
        <v>78</v>
      </c>
      <c r="F289" s="18">
        <v>20983</v>
      </c>
      <c r="G289" s="9">
        <f t="shared" si="103"/>
        <v>22249</v>
      </c>
      <c r="H289" s="9">
        <f t="shared" si="104"/>
        <v>22249</v>
      </c>
      <c r="I289" s="9">
        <f t="shared" si="105"/>
        <v>22249</v>
      </c>
      <c r="J289" s="9">
        <v>22249</v>
      </c>
      <c r="K289" s="9">
        <v>0</v>
      </c>
      <c r="L289" s="9">
        <v>0</v>
      </c>
      <c r="M289" s="9">
        <v>0</v>
      </c>
      <c r="N289" s="9">
        <v>0</v>
      </c>
      <c r="O289" s="9">
        <v>0</v>
      </c>
      <c r="P289" s="9">
        <v>0</v>
      </c>
      <c r="Q289" s="9">
        <f t="shared" si="106"/>
        <v>0</v>
      </c>
      <c r="R289" s="9">
        <v>0</v>
      </c>
      <c r="S289" s="9">
        <v>0</v>
      </c>
      <c r="T289" s="9">
        <v>0</v>
      </c>
      <c r="U289" s="10">
        <f t="shared" si="102"/>
        <v>1.0603345565457751</v>
      </c>
    </row>
    <row r="290" spans="2:21">
      <c r="B290" s="11"/>
      <c r="C290" s="6"/>
      <c r="D290" s="6" t="s">
        <v>122</v>
      </c>
      <c r="E290" s="17" t="s">
        <v>79</v>
      </c>
      <c r="F290" s="18">
        <v>48925</v>
      </c>
      <c r="G290" s="9">
        <f t="shared" si="103"/>
        <v>51117</v>
      </c>
      <c r="H290" s="9">
        <f t="shared" si="104"/>
        <v>51117</v>
      </c>
      <c r="I290" s="9">
        <f t="shared" si="105"/>
        <v>51117</v>
      </c>
      <c r="J290" s="9">
        <v>51117</v>
      </c>
      <c r="K290" s="9">
        <v>0</v>
      </c>
      <c r="L290" s="9">
        <v>0</v>
      </c>
      <c r="M290" s="9">
        <v>0</v>
      </c>
      <c r="N290" s="9">
        <v>0</v>
      </c>
      <c r="O290" s="9">
        <v>0</v>
      </c>
      <c r="P290" s="9">
        <v>0</v>
      </c>
      <c r="Q290" s="9">
        <f t="shared" si="106"/>
        <v>0</v>
      </c>
      <c r="R290" s="9">
        <v>0</v>
      </c>
      <c r="S290" s="9">
        <v>0</v>
      </c>
      <c r="T290" s="9">
        <v>0</v>
      </c>
      <c r="U290" s="10">
        <f t="shared" si="102"/>
        <v>1.0448032703117016</v>
      </c>
    </row>
    <row r="291" spans="2:21">
      <c r="B291" s="11"/>
      <c r="C291" s="6"/>
      <c r="D291" s="6" t="s">
        <v>123</v>
      </c>
      <c r="E291" s="17" t="s">
        <v>80</v>
      </c>
      <c r="F291" s="18">
        <v>6973</v>
      </c>
      <c r="G291" s="9">
        <f t="shared" si="103"/>
        <v>7286</v>
      </c>
      <c r="H291" s="9">
        <f t="shared" si="104"/>
        <v>7286</v>
      </c>
      <c r="I291" s="9">
        <f t="shared" si="105"/>
        <v>7286</v>
      </c>
      <c r="J291" s="9">
        <v>7286</v>
      </c>
      <c r="K291" s="9">
        <v>0</v>
      </c>
      <c r="L291" s="9">
        <v>0</v>
      </c>
      <c r="M291" s="9">
        <v>0</v>
      </c>
      <c r="N291" s="9">
        <v>0</v>
      </c>
      <c r="O291" s="9">
        <v>0</v>
      </c>
      <c r="P291" s="9">
        <v>0</v>
      </c>
      <c r="Q291" s="9">
        <f t="shared" si="106"/>
        <v>0</v>
      </c>
      <c r="R291" s="9">
        <v>0</v>
      </c>
      <c r="S291" s="9">
        <v>0</v>
      </c>
      <c r="T291" s="9">
        <v>0</v>
      </c>
      <c r="U291" s="10">
        <f t="shared" si="102"/>
        <v>1.0448874229169653</v>
      </c>
    </row>
    <row r="292" spans="2:21">
      <c r="B292" s="11"/>
      <c r="C292" s="6"/>
      <c r="D292" s="6" t="s">
        <v>125</v>
      </c>
      <c r="E292" s="17" t="s">
        <v>65</v>
      </c>
      <c r="F292" s="18">
        <v>530354</v>
      </c>
      <c r="G292" s="9">
        <f t="shared" si="103"/>
        <v>10000</v>
      </c>
      <c r="H292" s="9">
        <f t="shared" si="104"/>
        <v>10000</v>
      </c>
      <c r="I292" s="9">
        <f t="shared" si="105"/>
        <v>10000</v>
      </c>
      <c r="J292" s="9">
        <v>0</v>
      </c>
      <c r="K292" s="9">
        <v>10000</v>
      </c>
      <c r="L292" s="9">
        <v>0</v>
      </c>
      <c r="M292" s="9">
        <v>0</v>
      </c>
      <c r="N292" s="9">
        <v>0</v>
      </c>
      <c r="O292" s="9">
        <v>0</v>
      </c>
      <c r="P292" s="9">
        <v>0</v>
      </c>
      <c r="Q292" s="9">
        <f t="shared" si="106"/>
        <v>0</v>
      </c>
      <c r="R292" s="9">
        <v>0</v>
      </c>
      <c r="S292" s="9">
        <v>0</v>
      </c>
      <c r="T292" s="9">
        <v>0</v>
      </c>
      <c r="U292" s="10">
        <f t="shared" si="102"/>
        <v>1.8855330590511244E-2</v>
      </c>
    </row>
    <row r="293" spans="2:21">
      <c r="B293" s="11"/>
      <c r="C293" s="6"/>
      <c r="D293" s="6">
        <v>4220</v>
      </c>
      <c r="E293" s="17" t="s">
        <v>127</v>
      </c>
      <c r="F293" s="18">
        <v>20318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  <c r="Q293" s="9">
        <v>0</v>
      </c>
      <c r="R293" s="9">
        <v>0</v>
      </c>
      <c r="S293" s="9">
        <v>0</v>
      </c>
      <c r="T293" s="9">
        <v>0</v>
      </c>
      <c r="U293" s="10">
        <f t="shared" si="102"/>
        <v>0</v>
      </c>
    </row>
    <row r="294" spans="2:21">
      <c r="B294" s="11"/>
      <c r="C294" s="6"/>
      <c r="D294" s="6" t="s">
        <v>218</v>
      </c>
      <c r="E294" s="17" t="s">
        <v>195</v>
      </c>
      <c r="F294" s="18">
        <v>4200</v>
      </c>
      <c r="G294" s="9">
        <f>SUM(H294+Q294)</f>
        <v>0</v>
      </c>
      <c r="H294" s="9">
        <f>SUM(I294+L294+M294+N294+O294+P294)</f>
        <v>0</v>
      </c>
      <c r="I294" s="9">
        <f>SUM(J294:K294)</f>
        <v>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v>0</v>
      </c>
      <c r="P294" s="9">
        <v>0</v>
      </c>
      <c r="Q294" s="9">
        <f>SUM(R294+T294)</f>
        <v>0</v>
      </c>
      <c r="R294" s="9">
        <v>0</v>
      </c>
      <c r="S294" s="9">
        <v>0</v>
      </c>
      <c r="T294" s="9">
        <v>0</v>
      </c>
      <c r="U294" s="10">
        <f t="shared" si="102"/>
        <v>0</v>
      </c>
    </row>
    <row r="295" spans="2:21">
      <c r="B295" s="11"/>
      <c r="C295" s="6"/>
      <c r="D295" s="6">
        <v>4270</v>
      </c>
      <c r="E295" s="17" t="s">
        <v>98</v>
      </c>
      <c r="F295" s="18">
        <v>56000</v>
      </c>
      <c r="G295" s="9">
        <v>0</v>
      </c>
      <c r="H295" s="9">
        <v>0</v>
      </c>
      <c r="I295" s="9">
        <v>0</v>
      </c>
      <c r="J295" s="9">
        <v>0</v>
      </c>
      <c r="K295" s="9">
        <v>0</v>
      </c>
      <c r="L295" s="9">
        <v>0</v>
      </c>
      <c r="M295" s="9">
        <v>0</v>
      </c>
      <c r="N295" s="9">
        <v>0</v>
      </c>
      <c r="O295" s="9">
        <v>0</v>
      </c>
      <c r="P295" s="9">
        <v>0</v>
      </c>
      <c r="Q295" s="9">
        <v>0</v>
      </c>
      <c r="R295" s="9">
        <v>0</v>
      </c>
      <c r="S295" s="9">
        <v>0</v>
      </c>
      <c r="T295" s="9">
        <v>0</v>
      </c>
      <c r="U295" s="10">
        <f t="shared" si="102"/>
        <v>0</v>
      </c>
    </row>
    <row r="296" spans="2:21">
      <c r="B296" s="11"/>
      <c r="C296" s="6"/>
      <c r="D296" s="6" t="s">
        <v>37</v>
      </c>
      <c r="E296" s="17" t="s">
        <v>38</v>
      </c>
      <c r="F296" s="18">
        <v>134121</v>
      </c>
      <c r="G296" s="9">
        <f>SUM(H296+Q296)</f>
        <v>10000</v>
      </c>
      <c r="H296" s="9">
        <f>SUM(I296+L296+M296+N296+O296+P296)</f>
        <v>10000</v>
      </c>
      <c r="I296" s="9">
        <f>SUM(J296:K296)</f>
        <v>10000</v>
      </c>
      <c r="J296" s="9">
        <v>0</v>
      </c>
      <c r="K296" s="9">
        <v>10000</v>
      </c>
      <c r="L296" s="9">
        <v>0</v>
      </c>
      <c r="M296" s="9">
        <v>0</v>
      </c>
      <c r="N296" s="9">
        <v>0</v>
      </c>
      <c r="O296" s="9">
        <v>0</v>
      </c>
      <c r="P296" s="9">
        <v>0</v>
      </c>
      <c r="Q296" s="9">
        <f>SUM(R296+T296)</f>
        <v>0</v>
      </c>
      <c r="R296" s="9">
        <v>0</v>
      </c>
      <c r="S296" s="9">
        <v>0</v>
      </c>
      <c r="T296" s="9">
        <v>0</v>
      </c>
      <c r="U296" s="10">
        <f t="shared" si="102"/>
        <v>7.4559539520283921E-2</v>
      </c>
    </row>
    <row r="297" spans="2:21">
      <c r="B297" s="11"/>
      <c r="C297" s="6"/>
      <c r="D297" s="6" t="s">
        <v>130</v>
      </c>
      <c r="E297" s="17" t="s">
        <v>83</v>
      </c>
      <c r="F297" s="18">
        <v>7751</v>
      </c>
      <c r="G297" s="9">
        <f>SUM(H297+Q297)</f>
        <v>7751</v>
      </c>
      <c r="H297" s="9">
        <f>SUM(I297+L297+M297+N297+O297+P297)</f>
        <v>7751</v>
      </c>
      <c r="I297" s="9">
        <f>SUM(J297:K297)</f>
        <v>7751</v>
      </c>
      <c r="J297" s="9">
        <v>0</v>
      </c>
      <c r="K297" s="9">
        <v>7751</v>
      </c>
      <c r="L297" s="9">
        <v>0</v>
      </c>
      <c r="M297" s="9">
        <v>0</v>
      </c>
      <c r="N297" s="9">
        <v>0</v>
      </c>
      <c r="O297" s="9">
        <v>0</v>
      </c>
      <c r="P297" s="9">
        <v>0</v>
      </c>
      <c r="Q297" s="9">
        <f>SUM(R297+T297)</f>
        <v>0</v>
      </c>
      <c r="R297" s="9">
        <v>0</v>
      </c>
      <c r="S297" s="9">
        <v>0</v>
      </c>
      <c r="T297" s="9">
        <v>0</v>
      </c>
      <c r="U297" s="10">
        <f t="shared" si="102"/>
        <v>1</v>
      </c>
    </row>
    <row r="298" spans="2:21">
      <c r="B298" s="11"/>
      <c r="C298" s="6"/>
      <c r="D298" s="6" t="s">
        <v>131</v>
      </c>
      <c r="E298" s="17" t="s">
        <v>132</v>
      </c>
      <c r="F298" s="18">
        <v>0</v>
      </c>
      <c r="G298" s="9">
        <f>SUM(H298+Q298)</f>
        <v>4106</v>
      </c>
      <c r="H298" s="9">
        <f>SUM(I298+L298+M298+N298+O298+P298)</f>
        <v>4106</v>
      </c>
      <c r="I298" s="9">
        <f>SUM(J298:K298)</f>
        <v>4106</v>
      </c>
      <c r="J298" s="9">
        <v>4106</v>
      </c>
      <c r="K298" s="9">
        <v>0</v>
      </c>
      <c r="L298" s="9">
        <v>0</v>
      </c>
      <c r="M298" s="9">
        <v>0</v>
      </c>
      <c r="N298" s="9">
        <v>0</v>
      </c>
      <c r="O298" s="9">
        <v>0</v>
      </c>
      <c r="P298" s="9">
        <v>0</v>
      </c>
      <c r="Q298" s="9">
        <f>SUM(R298+T298)</f>
        <v>0</v>
      </c>
      <c r="R298" s="9">
        <v>0</v>
      </c>
      <c r="S298" s="9">
        <v>0</v>
      </c>
      <c r="T298" s="9">
        <v>0</v>
      </c>
      <c r="U298" s="10">
        <v>0</v>
      </c>
    </row>
    <row r="299" spans="2:21">
      <c r="B299" s="11"/>
      <c r="C299" s="6"/>
      <c r="D299" s="6">
        <v>6060</v>
      </c>
      <c r="E299" s="17" t="s">
        <v>153</v>
      </c>
      <c r="F299" s="18">
        <v>60000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v>0</v>
      </c>
      <c r="O299" s="9">
        <v>0</v>
      </c>
      <c r="P299" s="9">
        <v>0</v>
      </c>
      <c r="Q299" s="9">
        <v>0</v>
      </c>
      <c r="R299" s="9">
        <v>0</v>
      </c>
      <c r="S299" s="9">
        <v>0</v>
      </c>
      <c r="T299" s="9">
        <v>0</v>
      </c>
      <c r="U299" s="10">
        <f>G299/F299</f>
        <v>0</v>
      </c>
    </row>
    <row r="300" spans="2:21" ht="33.75">
      <c r="B300" s="11"/>
      <c r="C300" s="6"/>
      <c r="D300" s="6">
        <v>6210</v>
      </c>
      <c r="E300" s="17" t="s">
        <v>139</v>
      </c>
      <c r="F300" s="18">
        <v>510000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10">
        <f>G300/F300</f>
        <v>0</v>
      </c>
    </row>
    <row r="301" spans="2:21">
      <c r="B301" s="11"/>
      <c r="C301" s="6" t="s">
        <v>219</v>
      </c>
      <c r="D301" s="6"/>
      <c r="E301" s="17" t="s">
        <v>42</v>
      </c>
      <c r="F301" s="9">
        <f t="shared" ref="F301:T301" si="107">SUM(F302:F312)</f>
        <v>695000</v>
      </c>
      <c r="G301" s="9">
        <f t="shared" si="107"/>
        <v>412772</v>
      </c>
      <c r="H301" s="9">
        <f t="shared" si="107"/>
        <v>412772</v>
      </c>
      <c r="I301" s="9">
        <f t="shared" si="107"/>
        <v>412772</v>
      </c>
      <c r="J301" s="9">
        <f t="shared" si="107"/>
        <v>245571</v>
      </c>
      <c r="K301" s="9">
        <f t="shared" si="107"/>
        <v>167201</v>
      </c>
      <c r="L301" s="9">
        <f t="shared" si="107"/>
        <v>0</v>
      </c>
      <c r="M301" s="9">
        <f t="shared" si="107"/>
        <v>0</v>
      </c>
      <c r="N301" s="9">
        <f t="shared" si="107"/>
        <v>0</v>
      </c>
      <c r="O301" s="9">
        <f t="shared" si="107"/>
        <v>0</v>
      </c>
      <c r="P301" s="9">
        <f t="shared" si="107"/>
        <v>0</v>
      </c>
      <c r="Q301" s="9">
        <f t="shared" si="107"/>
        <v>0</v>
      </c>
      <c r="R301" s="9">
        <f t="shared" si="107"/>
        <v>0</v>
      </c>
      <c r="S301" s="9">
        <f t="shared" si="107"/>
        <v>0</v>
      </c>
      <c r="T301" s="9">
        <f t="shared" si="107"/>
        <v>0</v>
      </c>
      <c r="U301" s="10">
        <f>G301/F301</f>
        <v>0.59391654676258998</v>
      </c>
    </row>
    <row r="302" spans="2:21">
      <c r="B302" s="11"/>
      <c r="C302" s="6"/>
      <c r="D302" s="6" t="s">
        <v>120</v>
      </c>
      <c r="E302" s="17" t="s">
        <v>77</v>
      </c>
      <c r="F302" s="18">
        <v>0</v>
      </c>
      <c r="G302" s="9">
        <f t="shared" ref="G302:G311" si="108">SUM(H302+Q302)</f>
        <v>202729</v>
      </c>
      <c r="H302" s="9">
        <f t="shared" ref="H302:H311" si="109">SUM(I302+L302+M302+N302+O302+P302)</f>
        <v>202729</v>
      </c>
      <c r="I302" s="9">
        <f t="shared" ref="I302:I311" si="110">SUM(J302:K302)</f>
        <v>202729</v>
      </c>
      <c r="J302" s="9">
        <v>202729</v>
      </c>
      <c r="K302" s="9">
        <v>0</v>
      </c>
      <c r="L302" s="9">
        <v>0</v>
      </c>
      <c r="M302" s="9">
        <v>0</v>
      </c>
      <c r="N302" s="9">
        <v>0</v>
      </c>
      <c r="O302" s="9">
        <v>0</v>
      </c>
      <c r="P302" s="9">
        <v>0</v>
      </c>
      <c r="Q302" s="9">
        <f t="shared" ref="Q302:Q311" si="111">SUM(R302+T302)</f>
        <v>0</v>
      </c>
      <c r="R302" s="9">
        <v>0</v>
      </c>
      <c r="S302" s="9">
        <v>0</v>
      </c>
      <c r="T302" s="9">
        <v>0</v>
      </c>
      <c r="U302" s="10">
        <v>0</v>
      </c>
    </row>
    <row r="303" spans="2:21">
      <c r="B303" s="11"/>
      <c r="C303" s="6"/>
      <c r="D303" s="6" t="s">
        <v>122</v>
      </c>
      <c r="E303" s="17" t="s">
        <v>79</v>
      </c>
      <c r="F303" s="18">
        <v>0</v>
      </c>
      <c r="G303" s="9">
        <f t="shared" si="108"/>
        <v>34849</v>
      </c>
      <c r="H303" s="9">
        <f t="shared" si="109"/>
        <v>34849</v>
      </c>
      <c r="I303" s="9">
        <f t="shared" si="110"/>
        <v>34849</v>
      </c>
      <c r="J303" s="9">
        <v>34849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f t="shared" si="111"/>
        <v>0</v>
      </c>
      <c r="R303" s="9">
        <v>0</v>
      </c>
      <c r="S303" s="9">
        <v>0</v>
      </c>
      <c r="T303" s="9">
        <v>0</v>
      </c>
      <c r="U303" s="10">
        <v>0</v>
      </c>
    </row>
    <row r="304" spans="2:21">
      <c r="B304" s="11"/>
      <c r="C304" s="6"/>
      <c r="D304" s="6" t="s">
        <v>123</v>
      </c>
      <c r="E304" s="17" t="s">
        <v>80</v>
      </c>
      <c r="F304" s="18">
        <v>0</v>
      </c>
      <c r="G304" s="9">
        <f t="shared" si="108"/>
        <v>4967</v>
      </c>
      <c r="H304" s="9">
        <f t="shared" si="109"/>
        <v>4967</v>
      </c>
      <c r="I304" s="9">
        <f t="shared" si="110"/>
        <v>4967</v>
      </c>
      <c r="J304" s="9">
        <v>4967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f t="shared" si="111"/>
        <v>0</v>
      </c>
      <c r="R304" s="9">
        <v>0</v>
      </c>
      <c r="S304" s="9">
        <v>0</v>
      </c>
      <c r="T304" s="9">
        <v>0</v>
      </c>
      <c r="U304" s="10">
        <v>0</v>
      </c>
    </row>
    <row r="305" spans="2:21">
      <c r="B305" s="11"/>
      <c r="C305" s="6"/>
      <c r="D305" s="6" t="s">
        <v>125</v>
      </c>
      <c r="E305" s="17" t="s">
        <v>65</v>
      </c>
      <c r="F305" s="18">
        <v>5000</v>
      </c>
      <c r="G305" s="9">
        <f t="shared" si="108"/>
        <v>5000</v>
      </c>
      <c r="H305" s="9">
        <f t="shared" si="109"/>
        <v>5000</v>
      </c>
      <c r="I305" s="9">
        <f t="shared" si="110"/>
        <v>5000</v>
      </c>
      <c r="J305" s="9">
        <v>0</v>
      </c>
      <c r="K305" s="9">
        <v>5000</v>
      </c>
      <c r="L305" s="9">
        <v>0</v>
      </c>
      <c r="M305" s="9">
        <v>0</v>
      </c>
      <c r="N305" s="9">
        <v>0</v>
      </c>
      <c r="O305" s="9">
        <v>0</v>
      </c>
      <c r="P305" s="9">
        <v>0</v>
      </c>
      <c r="Q305" s="9">
        <f t="shared" si="111"/>
        <v>0</v>
      </c>
      <c r="R305" s="9">
        <v>0</v>
      </c>
      <c r="S305" s="9">
        <v>0</v>
      </c>
      <c r="T305" s="9">
        <v>0</v>
      </c>
      <c r="U305" s="10">
        <f>G305/F305</f>
        <v>1</v>
      </c>
    </row>
    <row r="306" spans="2:21">
      <c r="B306" s="11"/>
      <c r="C306" s="6"/>
      <c r="D306" s="6" t="s">
        <v>88</v>
      </c>
      <c r="E306" s="17" t="s">
        <v>89</v>
      </c>
      <c r="F306" s="18">
        <v>3500</v>
      </c>
      <c r="G306" s="9">
        <f t="shared" si="108"/>
        <v>3500</v>
      </c>
      <c r="H306" s="9">
        <f t="shared" si="109"/>
        <v>3500</v>
      </c>
      <c r="I306" s="9">
        <f t="shared" si="110"/>
        <v>3500</v>
      </c>
      <c r="J306" s="9">
        <v>0</v>
      </c>
      <c r="K306" s="9">
        <v>3500</v>
      </c>
      <c r="L306" s="9">
        <v>0</v>
      </c>
      <c r="M306" s="9">
        <v>0</v>
      </c>
      <c r="N306" s="9">
        <v>0</v>
      </c>
      <c r="O306" s="9">
        <v>0</v>
      </c>
      <c r="P306" s="9">
        <v>0</v>
      </c>
      <c r="Q306" s="9">
        <f t="shared" si="111"/>
        <v>0</v>
      </c>
      <c r="R306" s="9">
        <v>0</v>
      </c>
      <c r="S306" s="9">
        <v>0</v>
      </c>
      <c r="T306" s="9">
        <v>0</v>
      </c>
      <c r="U306" s="10">
        <f>G306/F306</f>
        <v>1</v>
      </c>
    </row>
    <row r="307" spans="2:21">
      <c r="B307" s="11"/>
      <c r="C307" s="6"/>
      <c r="D307" s="6" t="s">
        <v>97</v>
      </c>
      <c r="E307" s="17" t="s">
        <v>98</v>
      </c>
      <c r="F307" s="18">
        <v>100000</v>
      </c>
      <c r="G307" s="9">
        <f t="shared" si="108"/>
        <v>100000</v>
      </c>
      <c r="H307" s="9">
        <f t="shared" si="109"/>
        <v>100000</v>
      </c>
      <c r="I307" s="9">
        <f t="shared" si="110"/>
        <v>100000</v>
      </c>
      <c r="J307" s="9">
        <v>0</v>
      </c>
      <c r="K307" s="9">
        <v>100000</v>
      </c>
      <c r="L307" s="9">
        <v>0</v>
      </c>
      <c r="M307" s="9">
        <v>0</v>
      </c>
      <c r="N307" s="9">
        <v>0</v>
      </c>
      <c r="O307" s="9">
        <v>0</v>
      </c>
      <c r="P307" s="9">
        <v>0</v>
      </c>
      <c r="Q307" s="9">
        <f t="shared" si="111"/>
        <v>0</v>
      </c>
      <c r="R307" s="9">
        <v>0</v>
      </c>
      <c r="S307" s="9">
        <v>0</v>
      </c>
      <c r="T307" s="9">
        <v>0</v>
      </c>
      <c r="U307" s="10">
        <f>G307/F307</f>
        <v>1</v>
      </c>
    </row>
    <row r="308" spans="2:21">
      <c r="B308" s="11"/>
      <c r="C308" s="6"/>
      <c r="D308" s="6" t="s">
        <v>37</v>
      </c>
      <c r="E308" s="17" t="s">
        <v>38</v>
      </c>
      <c r="F308" s="18">
        <v>200000</v>
      </c>
      <c r="G308" s="9">
        <f t="shared" si="108"/>
        <v>50000</v>
      </c>
      <c r="H308" s="9">
        <f t="shared" si="109"/>
        <v>50000</v>
      </c>
      <c r="I308" s="9">
        <f t="shared" si="110"/>
        <v>50000</v>
      </c>
      <c r="J308" s="9">
        <v>0</v>
      </c>
      <c r="K308" s="9">
        <v>50000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  <c r="Q308" s="9">
        <f t="shared" si="111"/>
        <v>0</v>
      </c>
      <c r="R308" s="9">
        <v>0</v>
      </c>
      <c r="S308" s="9">
        <v>0</v>
      </c>
      <c r="T308" s="9">
        <v>0</v>
      </c>
      <c r="U308" s="10">
        <f>G308/F308</f>
        <v>0.25</v>
      </c>
    </row>
    <row r="309" spans="2:21">
      <c r="B309" s="11"/>
      <c r="C309" s="6"/>
      <c r="D309" s="6" t="s">
        <v>128</v>
      </c>
      <c r="E309" s="17" t="s">
        <v>129</v>
      </c>
      <c r="F309" s="18">
        <v>2500</v>
      </c>
      <c r="G309" s="9">
        <f t="shared" si="108"/>
        <v>2500</v>
      </c>
      <c r="H309" s="9">
        <f t="shared" si="109"/>
        <v>2500</v>
      </c>
      <c r="I309" s="9">
        <f t="shared" si="110"/>
        <v>2500</v>
      </c>
      <c r="J309" s="9">
        <v>0</v>
      </c>
      <c r="K309" s="9">
        <v>2500</v>
      </c>
      <c r="L309" s="9">
        <v>0</v>
      </c>
      <c r="M309" s="9">
        <v>0</v>
      </c>
      <c r="N309" s="9">
        <v>0</v>
      </c>
      <c r="O309" s="9">
        <v>0</v>
      </c>
      <c r="P309" s="9">
        <v>0</v>
      </c>
      <c r="Q309" s="9">
        <f t="shared" si="111"/>
        <v>0</v>
      </c>
      <c r="R309" s="9">
        <v>0</v>
      </c>
      <c r="S309" s="9">
        <v>0</v>
      </c>
      <c r="T309" s="9">
        <v>0</v>
      </c>
      <c r="U309" s="10">
        <f>G309/F309</f>
        <v>1</v>
      </c>
    </row>
    <row r="310" spans="2:21">
      <c r="B310" s="11"/>
      <c r="C310" s="6"/>
      <c r="D310" s="6" t="s">
        <v>130</v>
      </c>
      <c r="E310" s="17" t="s">
        <v>83</v>
      </c>
      <c r="F310" s="18">
        <v>0</v>
      </c>
      <c r="G310" s="9">
        <f t="shared" si="108"/>
        <v>6201</v>
      </c>
      <c r="H310" s="9">
        <f t="shared" si="109"/>
        <v>6201</v>
      </c>
      <c r="I310" s="9">
        <f t="shared" si="110"/>
        <v>6201</v>
      </c>
      <c r="J310" s="9">
        <v>0</v>
      </c>
      <c r="K310" s="9">
        <v>6201</v>
      </c>
      <c r="L310" s="9">
        <v>0</v>
      </c>
      <c r="M310" s="9">
        <v>0</v>
      </c>
      <c r="N310" s="9">
        <v>0</v>
      </c>
      <c r="O310" s="9">
        <v>0</v>
      </c>
      <c r="P310" s="9">
        <v>0</v>
      </c>
      <c r="Q310" s="9">
        <f t="shared" si="111"/>
        <v>0</v>
      </c>
      <c r="R310" s="9">
        <v>0</v>
      </c>
      <c r="S310" s="9">
        <v>0</v>
      </c>
      <c r="T310" s="9">
        <v>0</v>
      </c>
      <c r="U310" s="10">
        <v>0</v>
      </c>
    </row>
    <row r="311" spans="2:21">
      <c r="B311" s="11"/>
      <c r="C311" s="6"/>
      <c r="D311" s="6" t="s">
        <v>131</v>
      </c>
      <c r="E311" s="17" t="s">
        <v>132</v>
      </c>
      <c r="F311" s="18">
        <v>0</v>
      </c>
      <c r="G311" s="9">
        <f t="shared" si="108"/>
        <v>3026</v>
      </c>
      <c r="H311" s="9">
        <f t="shared" si="109"/>
        <v>3026</v>
      </c>
      <c r="I311" s="9">
        <f t="shared" si="110"/>
        <v>3026</v>
      </c>
      <c r="J311" s="9">
        <v>3026</v>
      </c>
      <c r="K311" s="9">
        <v>0</v>
      </c>
      <c r="L311" s="9">
        <v>0</v>
      </c>
      <c r="M311" s="9">
        <v>0</v>
      </c>
      <c r="N311" s="9">
        <v>0</v>
      </c>
      <c r="O311" s="9">
        <v>0</v>
      </c>
      <c r="P311" s="9">
        <v>0</v>
      </c>
      <c r="Q311" s="9">
        <f t="shared" si="111"/>
        <v>0</v>
      </c>
      <c r="R311" s="9">
        <v>0</v>
      </c>
      <c r="S311" s="9">
        <v>0</v>
      </c>
      <c r="T311" s="9">
        <v>0</v>
      </c>
      <c r="U311" s="10">
        <v>0</v>
      </c>
    </row>
    <row r="312" spans="2:21">
      <c r="B312" s="11"/>
      <c r="C312" s="6"/>
      <c r="D312" s="6">
        <v>6050</v>
      </c>
      <c r="E312" s="17" t="s">
        <v>100</v>
      </c>
      <c r="F312" s="18">
        <v>384000</v>
      </c>
      <c r="G312" s="9">
        <v>0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0</v>
      </c>
      <c r="P312" s="9">
        <v>0</v>
      </c>
      <c r="Q312" s="9">
        <v>0</v>
      </c>
      <c r="R312" s="9">
        <v>0</v>
      </c>
      <c r="S312" s="9">
        <v>0</v>
      </c>
      <c r="T312" s="9">
        <v>0</v>
      </c>
      <c r="U312" s="10">
        <v>0</v>
      </c>
    </row>
    <row r="313" spans="2:21">
      <c r="B313" s="5" t="s">
        <v>220</v>
      </c>
      <c r="C313" s="6"/>
      <c r="D313" s="6"/>
      <c r="E313" s="17" t="s">
        <v>221</v>
      </c>
      <c r="F313" s="9">
        <f t="shared" ref="F313:T313" si="112">SUM(F314+F316)</f>
        <v>2025208</v>
      </c>
      <c r="G313" s="9">
        <f t="shared" si="112"/>
        <v>4979812</v>
      </c>
      <c r="H313" s="9">
        <f t="shared" si="112"/>
        <v>4979812</v>
      </c>
      <c r="I313" s="9">
        <f t="shared" si="112"/>
        <v>0</v>
      </c>
      <c r="J313" s="9">
        <f t="shared" si="112"/>
        <v>0</v>
      </c>
      <c r="K313" s="9">
        <f t="shared" si="112"/>
        <v>0</v>
      </c>
      <c r="L313" s="9">
        <f t="shared" si="112"/>
        <v>0</v>
      </c>
      <c r="M313" s="9">
        <f t="shared" si="112"/>
        <v>0</v>
      </c>
      <c r="N313" s="9">
        <f t="shared" si="112"/>
        <v>0</v>
      </c>
      <c r="O313" s="9">
        <f t="shared" si="112"/>
        <v>1200000</v>
      </c>
      <c r="P313" s="9">
        <f t="shared" si="112"/>
        <v>3779812</v>
      </c>
      <c r="Q313" s="9">
        <f t="shared" si="112"/>
        <v>0</v>
      </c>
      <c r="R313" s="9">
        <f t="shared" si="112"/>
        <v>0</v>
      </c>
      <c r="S313" s="9">
        <f t="shared" si="112"/>
        <v>0</v>
      </c>
      <c r="T313" s="9">
        <f t="shared" si="112"/>
        <v>0</v>
      </c>
      <c r="U313" s="10">
        <v>0</v>
      </c>
    </row>
    <row r="314" spans="2:21" ht="33.75">
      <c r="B314" s="11"/>
      <c r="C314" s="6" t="s">
        <v>222</v>
      </c>
      <c r="D314" s="6"/>
      <c r="E314" s="17" t="s">
        <v>223</v>
      </c>
      <c r="F314" s="9">
        <f t="shared" ref="F314:T314" si="113">SUM(F315)</f>
        <v>2025208</v>
      </c>
      <c r="G314" s="9">
        <f t="shared" si="113"/>
        <v>3779812</v>
      </c>
      <c r="H314" s="9">
        <f t="shared" si="113"/>
        <v>3779812</v>
      </c>
      <c r="I314" s="9">
        <f t="shared" si="113"/>
        <v>0</v>
      </c>
      <c r="J314" s="9">
        <f t="shared" si="113"/>
        <v>0</v>
      </c>
      <c r="K314" s="9">
        <f t="shared" si="113"/>
        <v>0</v>
      </c>
      <c r="L314" s="9">
        <f t="shared" si="113"/>
        <v>0</v>
      </c>
      <c r="M314" s="9">
        <f t="shared" si="113"/>
        <v>0</v>
      </c>
      <c r="N314" s="9">
        <f t="shared" si="113"/>
        <v>0</v>
      </c>
      <c r="O314" s="9">
        <f t="shared" si="113"/>
        <v>0</v>
      </c>
      <c r="P314" s="9">
        <f t="shared" si="113"/>
        <v>3779812</v>
      </c>
      <c r="Q314" s="9">
        <f t="shared" si="113"/>
        <v>0</v>
      </c>
      <c r="R314" s="9">
        <f t="shared" si="113"/>
        <v>0</v>
      </c>
      <c r="S314" s="9">
        <f t="shared" si="113"/>
        <v>0</v>
      </c>
      <c r="T314" s="9">
        <f t="shared" si="113"/>
        <v>0</v>
      </c>
      <c r="U314" s="10">
        <v>0</v>
      </c>
    </row>
    <row r="315" spans="2:21" ht="33.75">
      <c r="B315" s="11"/>
      <c r="C315" s="6"/>
      <c r="D315" s="6" t="s">
        <v>224</v>
      </c>
      <c r="E315" s="17" t="s">
        <v>225</v>
      </c>
      <c r="F315" s="18">
        <v>2025208</v>
      </c>
      <c r="G315" s="9">
        <f>SUM(H315+Q315)</f>
        <v>3779812</v>
      </c>
      <c r="H315" s="9">
        <f>SUM(I315+L315+M315+N315+O315+P315)</f>
        <v>3779812</v>
      </c>
      <c r="I315" s="9">
        <f>SUM(J315:K315)</f>
        <v>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3779812</v>
      </c>
      <c r="Q315" s="9">
        <f>SUM(R315+T315)</f>
        <v>0</v>
      </c>
      <c r="R315" s="9">
        <v>0</v>
      </c>
      <c r="S315" s="9">
        <v>0</v>
      </c>
      <c r="T315" s="9">
        <v>0</v>
      </c>
      <c r="U315" s="10">
        <v>0</v>
      </c>
    </row>
    <row r="316" spans="2:21" ht="22.5">
      <c r="B316" s="11"/>
      <c r="C316" s="6" t="s">
        <v>226</v>
      </c>
      <c r="D316" s="6"/>
      <c r="E316" s="17" t="s">
        <v>227</v>
      </c>
      <c r="F316" s="9">
        <f t="shared" ref="F316:T316" si="114">SUM(F317)</f>
        <v>0</v>
      </c>
      <c r="G316" s="9">
        <f t="shared" si="114"/>
        <v>1200000</v>
      </c>
      <c r="H316" s="9">
        <f t="shared" si="114"/>
        <v>1200000</v>
      </c>
      <c r="I316" s="9">
        <f t="shared" si="114"/>
        <v>0</v>
      </c>
      <c r="J316" s="9">
        <f t="shared" si="114"/>
        <v>0</v>
      </c>
      <c r="K316" s="9">
        <f t="shared" si="114"/>
        <v>0</v>
      </c>
      <c r="L316" s="9">
        <f t="shared" si="114"/>
        <v>0</v>
      </c>
      <c r="M316" s="9">
        <f t="shared" si="114"/>
        <v>0</v>
      </c>
      <c r="N316" s="9">
        <f t="shared" si="114"/>
        <v>0</v>
      </c>
      <c r="O316" s="9">
        <f t="shared" si="114"/>
        <v>1200000</v>
      </c>
      <c r="P316" s="9">
        <f t="shared" si="114"/>
        <v>0</v>
      </c>
      <c r="Q316" s="9">
        <f t="shared" si="114"/>
        <v>0</v>
      </c>
      <c r="R316" s="9">
        <f t="shared" si="114"/>
        <v>0</v>
      </c>
      <c r="S316" s="9">
        <f t="shared" si="114"/>
        <v>0</v>
      </c>
      <c r="T316" s="9">
        <f t="shared" si="114"/>
        <v>0</v>
      </c>
      <c r="U316" s="10">
        <v>0</v>
      </c>
    </row>
    <row r="317" spans="2:21">
      <c r="B317" s="11"/>
      <c r="C317" s="6"/>
      <c r="D317" s="6" t="s">
        <v>228</v>
      </c>
      <c r="E317" s="17" t="s">
        <v>229</v>
      </c>
      <c r="F317" s="18">
        <v>0</v>
      </c>
      <c r="G317" s="9">
        <f>SUM(H317+Q317)</f>
        <v>1200000</v>
      </c>
      <c r="H317" s="9">
        <f>SUM(I317+L317+M317+N317+O317+P317)</f>
        <v>1200000</v>
      </c>
      <c r="I317" s="9">
        <f>SUM(J317:K317)</f>
        <v>0</v>
      </c>
      <c r="J317" s="9">
        <v>0</v>
      </c>
      <c r="K317" s="9">
        <v>0</v>
      </c>
      <c r="L317" s="9">
        <v>0</v>
      </c>
      <c r="M317" s="9">
        <v>0</v>
      </c>
      <c r="N317" s="9">
        <v>0</v>
      </c>
      <c r="O317" s="9">
        <v>1200000</v>
      </c>
      <c r="P317" s="9">
        <v>0</v>
      </c>
      <c r="Q317" s="9">
        <f>SUM(R317+T317)</f>
        <v>0</v>
      </c>
      <c r="R317" s="9">
        <v>0</v>
      </c>
      <c r="S317" s="9">
        <v>0</v>
      </c>
      <c r="T317" s="9">
        <v>0</v>
      </c>
      <c r="U317" s="10">
        <v>0</v>
      </c>
    </row>
    <row r="318" spans="2:21">
      <c r="B318" s="5" t="s">
        <v>230</v>
      </c>
      <c r="C318" s="6"/>
      <c r="D318" s="6"/>
      <c r="E318" s="17" t="s">
        <v>231</v>
      </c>
      <c r="F318" s="9">
        <f t="shared" ref="F318:T318" si="115">SUM(F319)</f>
        <v>134720</v>
      </c>
      <c r="G318" s="9">
        <f t="shared" si="115"/>
        <v>8301170</v>
      </c>
      <c r="H318" s="9">
        <f t="shared" si="115"/>
        <v>6201170</v>
      </c>
      <c r="I318" s="9">
        <f t="shared" si="115"/>
        <v>6201170</v>
      </c>
      <c r="J318" s="9">
        <f t="shared" si="115"/>
        <v>0</v>
      </c>
      <c r="K318" s="9">
        <f t="shared" si="115"/>
        <v>6201170</v>
      </c>
      <c r="L318" s="9">
        <f t="shared" si="115"/>
        <v>0</v>
      </c>
      <c r="M318" s="9">
        <f t="shared" si="115"/>
        <v>0</v>
      </c>
      <c r="N318" s="9">
        <f t="shared" si="115"/>
        <v>0</v>
      </c>
      <c r="O318" s="9">
        <f t="shared" si="115"/>
        <v>0</v>
      </c>
      <c r="P318" s="9">
        <f t="shared" si="115"/>
        <v>0</v>
      </c>
      <c r="Q318" s="9">
        <f t="shared" si="115"/>
        <v>2100000</v>
      </c>
      <c r="R318" s="9">
        <f t="shared" si="115"/>
        <v>2100000</v>
      </c>
      <c r="S318" s="9">
        <f t="shared" si="115"/>
        <v>0</v>
      </c>
      <c r="T318" s="9">
        <f t="shared" si="115"/>
        <v>0</v>
      </c>
      <c r="U318" s="10">
        <f>G318/F318</f>
        <v>61.617948337292162</v>
      </c>
    </row>
    <row r="319" spans="2:21">
      <c r="B319" s="11"/>
      <c r="C319" s="6" t="s">
        <v>232</v>
      </c>
      <c r="D319" s="6"/>
      <c r="E319" s="17" t="s">
        <v>233</v>
      </c>
      <c r="F319" s="9">
        <f t="shared" ref="F319:T319" si="116">SUM(F320:F321)</f>
        <v>134720</v>
      </c>
      <c r="G319" s="9">
        <f t="shared" si="116"/>
        <v>8301170</v>
      </c>
      <c r="H319" s="9">
        <f t="shared" si="116"/>
        <v>6201170</v>
      </c>
      <c r="I319" s="9">
        <f t="shared" si="116"/>
        <v>6201170</v>
      </c>
      <c r="J319" s="9">
        <f t="shared" si="116"/>
        <v>0</v>
      </c>
      <c r="K319" s="9">
        <f t="shared" si="116"/>
        <v>6201170</v>
      </c>
      <c r="L319" s="9">
        <f t="shared" si="116"/>
        <v>0</v>
      </c>
      <c r="M319" s="9">
        <f t="shared" si="116"/>
        <v>0</v>
      </c>
      <c r="N319" s="9">
        <f t="shared" si="116"/>
        <v>0</v>
      </c>
      <c r="O319" s="9">
        <f t="shared" si="116"/>
        <v>0</v>
      </c>
      <c r="P319" s="9">
        <f t="shared" si="116"/>
        <v>0</v>
      </c>
      <c r="Q319" s="9">
        <f t="shared" si="116"/>
        <v>2100000</v>
      </c>
      <c r="R319" s="9">
        <f t="shared" si="116"/>
        <v>2100000</v>
      </c>
      <c r="S319" s="9">
        <f t="shared" si="116"/>
        <v>0</v>
      </c>
      <c r="T319" s="9">
        <f t="shared" si="116"/>
        <v>0</v>
      </c>
      <c r="U319" s="10">
        <f>G319/F319</f>
        <v>61.617948337292162</v>
      </c>
    </row>
    <row r="320" spans="2:21">
      <c r="B320" s="11"/>
      <c r="C320" s="6"/>
      <c r="D320" s="6" t="s">
        <v>234</v>
      </c>
      <c r="E320" s="17" t="s">
        <v>235</v>
      </c>
      <c r="F320" s="18">
        <v>134720</v>
      </c>
      <c r="G320" s="9">
        <f>SUM(H320+Q320)</f>
        <v>6201170</v>
      </c>
      <c r="H320" s="9">
        <f>SUM(I320+L320+M320+N320+O320+P320)</f>
        <v>6201170</v>
      </c>
      <c r="I320" s="9">
        <f>SUM(J320:K320)</f>
        <v>6201170</v>
      </c>
      <c r="J320" s="9">
        <v>0</v>
      </c>
      <c r="K320" s="9">
        <v>6201170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f>SUM(R320+T320)</f>
        <v>0</v>
      </c>
      <c r="R320" s="9">
        <v>0</v>
      </c>
      <c r="S320" s="9">
        <v>0</v>
      </c>
      <c r="T320" s="9">
        <v>0</v>
      </c>
      <c r="U320" s="10">
        <f>G320/F320</f>
        <v>46.03006235154394</v>
      </c>
    </row>
    <row r="321" spans="2:21">
      <c r="B321" s="11"/>
      <c r="C321" s="6"/>
      <c r="D321" s="6" t="s">
        <v>236</v>
      </c>
      <c r="E321" s="17" t="s">
        <v>237</v>
      </c>
      <c r="F321" s="18">
        <v>0</v>
      </c>
      <c r="G321" s="9">
        <f>SUM(H321+Q321)</f>
        <v>2100000</v>
      </c>
      <c r="H321" s="9">
        <f>SUM(I321+L321+M321+N321+O321+P321)</f>
        <v>0</v>
      </c>
      <c r="I321" s="9">
        <f>SUM(J321:K321)</f>
        <v>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f>SUM(R321+T321)</f>
        <v>2100000</v>
      </c>
      <c r="R321" s="9">
        <v>2100000</v>
      </c>
      <c r="S321" s="9">
        <v>0</v>
      </c>
      <c r="T321" s="9">
        <v>0</v>
      </c>
      <c r="U321" s="10">
        <v>0</v>
      </c>
    </row>
    <row r="322" spans="2:21">
      <c r="B322" s="5" t="s">
        <v>238</v>
      </c>
      <c r="C322" s="6"/>
      <c r="D322" s="6"/>
      <c r="E322" s="17" t="s">
        <v>239</v>
      </c>
      <c r="F322" s="9">
        <f t="shared" ref="F322:T322" si="117">SUM(F323+F346+F364+F381+F405+F418+F420+F422+F469+F477+F497+F520+F535+F554+F560+F577+F589+F603+F615+F632+F630)</f>
        <v>155961700</v>
      </c>
      <c r="G322" s="9">
        <f t="shared" si="117"/>
        <v>144602513</v>
      </c>
      <c r="H322" s="9">
        <f t="shared" si="117"/>
        <v>139022513</v>
      </c>
      <c r="I322" s="9">
        <f t="shared" si="117"/>
        <v>119380879</v>
      </c>
      <c r="J322" s="9">
        <f t="shared" si="117"/>
        <v>101948160</v>
      </c>
      <c r="K322" s="9">
        <f t="shared" si="117"/>
        <v>17432719</v>
      </c>
      <c r="L322" s="9">
        <f t="shared" si="117"/>
        <v>18065131</v>
      </c>
      <c r="M322" s="9">
        <f t="shared" si="117"/>
        <v>256545</v>
      </c>
      <c r="N322" s="9">
        <f t="shared" si="117"/>
        <v>1319958</v>
      </c>
      <c r="O322" s="9">
        <f t="shared" si="117"/>
        <v>0</v>
      </c>
      <c r="P322" s="9">
        <f t="shared" si="117"/>
        <v>0</v>
      </c>
      <c r="Q322" s="9">
        <f t="shared" si="117"/>
        <v>5580000</v>
      </c>
      <c r="R322" s="9">
        <f t="shared" si="117"/>
        <v>5580000</v>
      </c>
      <c r="S322" s="9">
        <f t="shared" si="117"/>
        <v>0</v>
      </c>
      <c r="T322" s="9">
        <f t="shared" si="117"/>
        <v>0</v>
      </c>
      <c r="U322" s="10">
        <f t="shared" ref="U322:U342" si="118">G322/F322</f>
        <v>0.92716681723782191</v>
      </c>
    </row>
    <row r="323" spans="2:21">
      <c r="B323" s="11"/>
      <c r="C323" s="6" t="s">
        <v>240</v>
      </c>
      <c r="D323" s="6"/>
      <c r="E323" s="17" t="s">
        <v>241</v>
      </c>
      <c r="F323" s="9">
        <f t="shared" ref="F323:T323" si="119">SUM(F324:F345)</f>
        <v>48643460</v>
      </c>
      <c r="G323" s="9">
        <f t="shared" si="119"/>
        <v>42990019</v>
      </c>
      <c r="H323" s="9">
        <f t="shared" si="119"/>
        <v>40856019</v>
      </c>
      <c r="I323" s="9">
        <f t="shared" si="119"/>
        <v>39896209</v>
      </c>
      <c r="J323" s="9">
        <f t="shared" si="119"/>
        <v>36166972</v>
      </c>
      <c r="K323" s="9">
        <f t="shared" si="119"/>
        <v>3729237</v>
      </c>
      <c r="L323" s="9">
        <f t="shared" si="119"/>
        <v>900000</v>
      </c>
      <c r="M323" s="9">
        <f t="shared" si="119"/>
        <v>59810</v>
      </c>
      <c r="N323" s="9">
        <f t="shared" si="119"/>
        <v>0</v>
      </c>
      <c r="O323" s="9">
        <f t="shared" si="119"/>
        <v>0</v>
      </c>
      <c r="P323" s="9">
        <f t="shared" si="119"/>
        <v>0</v>
      </c>
      <c r="Q323" s="9">
        <f t="shared" si="119"/>
        <v>2134000</v>
      </c>
      <c r="R323" s="9">
        <f t="shared" si="119"/>
        <v>2134000</v>
      </c>
      <c r="S323" s="9">
        <f t="shared" si="119"/>
        <v>0</v>
      </c>
      <c r="T323" s="9">
        <f t="shared" si="119"/>
        <v>0</v>
      </c>
      <c r="U323" s="10">
        <f t="shared" si="118"/>
        <v>0.88377798372073035</v>
      </c>
    </row>
    <row r="324" spans="2:21" ht="45">
      <c r="B324" s="11"/>
      <c r="C324" s="6"/>
      <c r="D324" s="6" t="s">
        <v>242</v>
      </c>
      <c r="E324" s="17" t="s">
        <v>243</v>
      </c>
      <c r="F324" s="18">
        <v>1130000</v>
      </c>
      <c r="G324" s="9">
        <f t="shared" ref="G324:G344" si="120">SUM(H324+Q324)</f>
        <v>900000</v>
      </c>
      <c r="H324" s="9">
        <f t="shared" ref="H324:H344" si="121">SUM(I324+L324+M324+N324+O324+P324)</f>
        <v>900000</v>
      </c>
      <c r="I324" s="9">
        <f t="shared" ref="I324:I344" si="122">SUM(J324:K324)</f>
        <v>0</v>
      </c>
      <c r="J324" s="9">
        <v>0</v>
      </c>
      <c r="K324" s="9">
        <v>0</v>
      </c>
      <c r="L324" s="9">
        <v>900000</v>
      </c>
      <c r="M324" s="9">
        <v>0</v>
      </c>
      <c r="N324" s="9">
        <v>0</v>
      </c>
      <c r="O324" s="9">
        <v>0</v>
      </c>
      <c r="P324" s="9">
        <v>0</v>
      </c>
      <c r="Q324" s="9">
        <f t="shared" ref="Q324:Q344" si="123">SUM(R324+T324)</f>
        <v>0</v>
      </c>
      <c r="R324" s="9">
        <v>0</v>
      </c>
      <c r="S324" s="9">
        <v>0</v>
      </c>
      <c r="T324" s="9">
        <v>0</v>
      </c>
      <c r="U324" s="10">
        <f t="shared" si="118"/>
        <v>0.79646017699115046</v>
      </c>
    </row>
    <row r="325" spans="2:21">
      <c r="B325" s="11"/>
      <c r="C325" s="6"/>
      <c r="D325" s="6" t="s">
        <v>179</v>
      </c>
      <c r="E325" s="17" t="s">
        <v>180</v>
      </c>
      <c r="F325" s="18">
        <v>87689</v>
      </c>
      <c r="G325" s="9">
        <f t="shared" si="120"/>
        <v>59810</v>
      </c>
      <c r="H325" s="9">
        <f t="shared" si="121"/>
        <v>59810</v>
      </c>
      <c r="I325" s="9">
        <f t="shared" si="122"/>
        <v>0</v>
      </c>
      <c r="J325" s="9">
        <v>0</v>
      </c>
      <c r="K325" s="9">
        <v>0</v>
      </c>
      <c r="L325" s="9">
        <v>0</v>
      </c>
      <c r="M325" s="9">
        <v>59810</v>
      </c>
      <c r="N325" s="9">
        <v>0</v>
      </c>
      <c r="O325" s="9">
        <v>0</v>
      </c>
      <c r="P325" s="9">
        <v>0</v>
      </c>
      <c r="Q325" s="9">
        <f t="shared" si="123"/>
        <v>0</v>
      </c>
      <c r="R325" s="9">
        <v>0</v>
      </c>
      <c r="S325" s="9">
        <v>0</v>
      </c>
      <c r="T325" s="9">
        <v>0</v>
      </c>
      <c r="U325" s="10">
        <f t="shared" si="118"/>
        <v>0.68206958683529295</v>
      </c>
    </row>
    <row r="326" spans="2:21">
      <c r="B326" s="11"/>
      <c r="C326" s="6"/>
      <c r="D326" s="6" t="s">
        <v>120</v>
      </c>
      <c r="E326" s="17" t="s">
        <v>77</v>
      </c>
      <c r="F326" s="18">
        <v>28538741</v>
      </c>
      <c r="G326" s="9">
        <f t="shared" si="120"/>
        <v>28104574</v>
      </c>
      <c r="H326" s="9">
        <f t="shared" si="121"/>
        <v>28104574</v>
      </c>
      <c r="I326" s="9">
        <f t="shared" si="122"/>
        <v>28104574</v>
      </c>
      <c r="J326" s="9">
        <v>28104574</v>
      </c>
      <c r="K326" s="9">
        <v>0</v>
      </c>
      <c r="L326" s="9">
        <v>0</v>
      </c>
      <c r="M326" s="9">
        <v>0</v>
      </c>
      <c r="N326" s="9">
        <v>0</v>
      </c>
      <c r="O326" s="9">
        <v>0</v>
      </c>
      <c r="P326" s="9">
        <v>0</v>
      </c>
      <c r="Q326" s="9">
        <f t="shared" si="123"/>
        <v>0</v>
      </c>
      <c r="R326" s="9">
        <v>0</v>
      </c>
      <c r="S326" s="9">
        <v>0</v>
      </c>
      <c r="T326" s="9">
        <v>0</v>
      </c>
      <c r="U326" s="10">
        <f t="shared" si="118"/>
        <v>0.9847867500531996</v>
      </c>
    </row>
    <row r="327" spans="2:21">
      <c r="B327" s="11"/>
      <c r="C327" s="6"/>
      <c r="D327" s="6" t="s">
        <v>121</v>
      </c>
      <c r="E327" s="17" t="s">
        <v>78</v>
      </c>
      <c r="F327" s="18">
        <v>2214132</v>
      </c>
      <c r="G327" s="9">
        <f t="shared" si="120"/>
        <v>2535837</v>
      </c>
      <c r="H327" s="9">
        <f t="shared" si="121"/>
        <v>2535837</v>
      </c>
      <c r="I327" s="9">
        <f t="shared" si="122"/>
        <v>2535837</v>
      </c>
      <c r="J327" s="9">
        <v>2535837</v>
      </c>
      <c r="K327" s="9">
        <v>0</v>
      </c>
      <c r="L327" s="9">
        <v>0</v>
      </c>
      <c r="M327" s="9">
        <v>0</v>
      </c>
      <c r="N327" s="9">
        <v>0</v>
      </c>
      <c r="O327" s="9">
        <v>0</v>
      </c>
      <c r="P327" s="9">
        <v>0</v>
      </c>
      <c r="Q327" s="9">
        <f t="shared" si="123"/>
        <v>0</v>
      </c>
      <c r="R327" s="9">
        <v>0</v>
      </c>
      <c r="S327" s="9">
        <v>0</v>
      </c>
      <c r="T327" s="9">
        <v>0</v>
      </c>
      <c r="U327" s="10">
        <f t="shared" si="118"/>
        <v>1.1452962154017918</v>
      </c>
    </row>
    <row r="328" spans="2:21">
      <c r="B328" s="11"/>
      <c r="C328" s="6"/>
      <c r="D328" s="6" t="s">
        <v>122</v>
      </c>
      <c r="E328" s="17" t="s">
        <v>79</v>
      </c>
      <c r="F328" s="18">
        <v>5039608</v>
      </c>
      <c r="G328" s="9">
        <f t="shared" si="120"/>
        <v>4779227</v>
      </c>
      <c r="H328" s="9">
        <f t="shared" si="121"/>
        <v>4779227</v>
      </c>
      <c r="I328" s="9">
        <f t="shared" si="122"/>
        <v>4779227</v>
      </c>
      <c r="J328" s="9">
        <v>4779227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0</v>
      </c>
      <c r="Q328" s="9">
        <f t="shared" si="123"/>
        <v>0</v>
      </c>
      <c r="R328" s="9">
        <v>0</v>
      </c>
      <c r="S328" s="9">
        <v>0</v>
      </c>
      <c r="T328" s="9">
        <v>0</v>
      </c>
      <c r="U328" s="10">
        <f t="shared" si="118"/>
        <v>0.9483330846367416</v>
      </c>
    </row>
    <row r="329" spans="2:21">
      <c r="B329" s="11"/>
      <c r="C329" s="6"/>
      <c r="D329" s="6" t="s">
        <v>123</v>
      </c>
      <c r="E329" s="17" t="s">
        <v>80</v>
      </c>
      <c r="F329" s="18">
        <v>588582</v>
      </c>
      <c r="G329" s="9">
        <f t="shared" si="120"/>
        <v>563936</v>
      </c>
      <c r="H329" s="9">
        <f t="shared" si="121"/>
        <v>563936</v>
      </c>
      <c r="I329" s="9">
        <f t="shared" si="122"/>
        <v>563936</v>
      </c>
      <c r="J329" s="9">
        <v>563936</v>
      </c>
      <c r="K329" s="9">
        <v>0</v>
      </c>
      <c r="L329" s="9">
        <v>0</v>
      </c>
      <c r="M329" s="9">
        <v>0</v>
      </c>
      <c r="N329" s="9">
        <v>0</v>
      </c>
      <c r="O329" s="9">
        <v>0</v>
      </c>
      <c r="P329" s="9">
        <v>0</v>
      </c>
      <c r="Q329" s="9">
        <f t="shared" si="123"/>
        <v>0</v>
      </c>
      <c r="R329" s="9">
        <v>0</v>
      </c>
      <c r="S329" s="9">
        <v>0</v>
      </c>
      <c r="T329" s="9">
        <v>0</v>
      </c>
      <c r="U329" s="10">
        <f t="shared" si="118"/>
        <v>0.9581264802525391</v>
      </c>
    </row>
    <row r="330" spans="2:21">
      <c r="B330" s="11"/>
      <c r="C330" s="6"/>
      <c r="D330" s="6" t="s">
        <v>103</v>
      </c>
      <c r="E330" s="17" t="s">
        <v>81</v>
      </c>
      <c r="F330" s="18">
        <v>43074</v>
      </c>
      <c r="G330" s="9">
        <f t="shared" si="120"/>
        <v>27700</v>
      </c>
      <c r="H330" s="9">
        <f t="shared" si="121"/>
        <v>27700</v>
      </c>
      <c r="I330" s="9">
        <f t="shared" si="122"/>
        <v>27700</v>
      </c>
      <c r="J330" s="9">
        <v>27700</v>
      </c>
      <c r="K330" s="9">
        <v>0</v>
      </c>
      <c r="L330" s="9">
        <v>0</v>
      </c>
      <c r="M330" s="9">
        <v>0</v>
      </c>
      <c r="N330" s="9">
        <v>0</v>
      </c>
      <c r="O330" s="9">
        <v>0</v>
      </c>
      <c r="P330" s="9">
        <v>0</v>
      </c>
      <c r="Q330" s="9">
        <f t="shared" si="123"/>
        <v>0</v>
      </c>
      <c r="R330" s="9">
        <v>0</v>
      </c>
      <c r="S330" s="9">
        <v>0</v>
      </c>
      <c r="T330" s="9">
        <v>0</v>
      </c>
      <c r="U330" s="10">
        <f t="shared" si="118"/>
        <v>0.64307935181315878</v>
      </c>
    </row>
    <row r="331" spans="2:21">
      <c r="B331" s="11"/>
      <c r="C331" s="6"/>
      <c r="D331" s="6" t="s">
        <v>125</v>
      </c>
      <c r="E331" s="17" t="s">
        <v>65</v>
      </c>
      <c r="F331" s="18">
        <v>430165</v>
      </c>
      <c r="G331" s="9">
        <f t="shared" si="120"/>
        <v>446488</v>
      </c>
      <c r="H331" s="9">
        <f t="shared" si="121"/>
        <v>446488</v>
      </c>
      <c r="I331" s="9">
        <f t="shared" si="122"/>
        <v>446488</v>
      </c>
      <c r="J331" s="9">
        <v>0</v>
      </c>
      <c r="K331" s="9">
        <v>446488</v>
      </c>
      <c r="L331" s="9">
        <v>0</v>
      </c>
      <c r="M331" s="9">
        <v>0</v>
      </c>
      <c r="N331" s="9">
        <v>0</v>
      </c>
      <c r="O331" s="9">
        <v>0</v>
      </c>
      <c r="P331" s="9">
        <v>0</v>
      </c>
      <c r="Q331" s="9">
        <f t="shared" si="123"/>
        <v>0</v>
      </c>
      <c r="R331" s="9">
        <v>0</v>
      </c>
      <c r="S331" s="9">
        <v>0</v>
      </c>
      <c r="T331" s="9">
        <v>0</v>
      </c>
      <c r="U331" s="10">
        <f t="shared" si="118"/>
        <v>1.037945904478514</v>
      </c>
    </row>
    <row r="332" spans="2:21">
      <c r="B332" s="11"/>
      <c r="C332" s="6"/>
      <c r="D332" s="6" t="s">
        <v>218</v>
      </c>
      <c r="E332" s="17" t="s">
        <v>195</v>
      </c>
      <c r="F332" s="18">
        <v>176010</v>
      </c>
      <c r="G332" s="9">
        <f t="shared" si="120"/>
        <v>102500</v>
      </c>
      <c r="H332" s="9">
        <f t="shared" si="121"/>
        <v>102500</v>
      </c>
      <c r="I332" s="9">
        <f t="shared" si="122"/>
        <v>102500</v>
      </c>
      <c r="J332" s="9">
        <v>0</v>
      </c>
      <c r="K332" s="9">
        <v>102500</v>
      </c>
      <c r="L332" s="9">
        <v>0</v>
      </c>
      <c r="M332" s="9">
        <v>0</v>
      </c>
      <c r="N332" s="9">
        <v>0</v>
      </c>
      <c r="O332" s="9">
        <v>0</v>
      </c>
      <c r="P332" s="9">
        <v>0</v>
      </c>
      <c r="Q332" s="9">
        <f t="shared" si="123"/>
        <v>0</v>
      </c>
      <c r="R332" s="9">
        <v>0</v>
      </c>
      <c r="S332" s="9">
        <v>0</v>
      </c>
      <c r="T332" s="9">
        <v>0</v>
      </c>
      <c r="U332" s="10">
        <f t="shared" si="118"/>
        <v>0.58235327538208059</v>
      </c>
    </row>
    <row r="333" spans="2:21">
      <c r="B333" s="11"/>
      <c r="C333" s="6"/>
      <c r="D333" s="6" t="s">
        <v>88</v>
      </c>
      <c r="E333" s="17" t="s">
        <v>89</v>
      </c>
      <c r="F333" s="18">
        <v>1101910</v>
      </c>
      <c r="G333" s="9">
        <f t="shared" si="120"/>
        <v>1133150</v>
      </c>
      <c r="H333" s="9">
        <f t="shared" si="121"/>
        <v>1133150</v>
      </c>
      <c r="I333" s="9">
        <f t="shared" si="122"/>
        <v>1133150</v>
      </c>
      <c r="J333" s="9">
        <v>0</v>
      </c>
      <c r="K333" s="9">
        <v>1133150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f t="shared" si="123"/>
        <v>0</v>
      </c>
      <c r="R333" s="9">
        <v>0</v>
      </c>
      <c r="S333" s="9">
        <v>0</v>
      </c>
      <c r="T333" s="9">
        <v>0</v>
      </c>
      <c r="U333" s="10">
        <f t="shared" si="118"/>
        <v>1.0283507727491357</v>
      </c>
    </row>
    <row r="334" spans="2:21">
      <c r="B334" s="11"/>
      <c r="C334" s="6"/>
      <c r="D334" s="6" t="s">
        <v>97</v>
      </c>
      <c r="E334" s="17" t="s">
        <v>98</v>
      </c>
      <c r="F334" s="18">
        <v>168686</v>
      </c>
      <c r="G334" s="9">
        <f t="shared" si="120"/>
        <v>158989</v>
      </c>
      <c r="H334" s="9">
        <f t="shared" si="121"/>
        <v>158989</v>
      </c>
      <c r="I334" s="9">
        <f t="shared" si="122"/>
        <v>158989</v>
      </c>
      <c r="J334" s="9">
        <v>0</v>
      </c>
      <c r="K334" s="9">
        <v>158989</v>
      </c>
      <c r="L334" s="9">
        <v>0</v>
      </c>
      <c r="M334" s="9">
        <v>0</v>
      </c>
      <c r="N334" s="9">
        <v>0</v>
      </c>
      <c r="O334" s="9">
        <v>0</v>
      </c>
      <c r="P334" s="9">
        <v>0</v>
      </c>
      <c r="Q334" s="9">
        <f t="shared" si="123"/>
        <v>0</v>
      </c>
      <c r="R334" s="9">
        <v>0</v>
      </c>
      <c r="S334" s="9">
        <v>0</v>
      </c>
      <c r="T334" s="9">
        <v>0</v>
      </c>
      <c r="U334" s="10">
        <f t="shared" si="118"/>
        <v>0.94251449438601898</v>
      </c>
    </row>
    <row r="335" spans="2:21">
      <c r="B335" s="11"/>
      <c r="C335" s="6"/>
      <c r="D335" s="6" t="s">
        <v>181</v>
      </c>
      <c r="E335" s="17" t="s">
        <v>182</v>
      </c>
      <c r="F335" s="18">
        <v>38188</v>
      </c>
      <c r="G335" s="9">
        <f t="shared" si="120"/>
        <v>39396</v>
      </c>
      <c r="H335" s="9">
        <f t="shared" si="121"/>
        <v>39396</v>
      </c>
      <c r="I335" s="9">
        <f t="shared" si="122"/>
        <v>39396</v>
      </c>
      <c r="J335" s="9">
        <v>0</v>
      </c>
      <c r="K335" s="9">
        <v>39396</v>
      </c>
      <c r="L335" s="9">
        <v>0</v>
      </c>
      <c r="M335" s="9">
        <v>0</v>
      </c>
      <c r="N335" s="9">
        <v>0</v>
      </c>
      <c r="O335" s="9">
        <v>0</v>
      </c>
      <c r="P335" s="9">
        <v>0</v>
      </c>
      <c r="Q335" s="9">
        <f t="shared" si="123"/>
        <v>0</v>
      </c>
      <c r="R335" s="9">
        <v>0</v>
      </c>
      <c r="S335" s="9">
        <v>0</v>
      </c>
      <c r="T335" s="9">
        <v>0</v>
      </c>
      <c r="U335" s="10">
        <f t="shared" si="118"/>
        <v>1.0316329737090186</v>
      </c>
    </row>
    <row r="336" spans="2:21">
      <c r="B336" s="11"/>
      <c r="C336" s="6"/>
      <c r="D336" s="6" t="s">
        <v>37</v>
      </c>
      <c r="E336" s="17" t="s">
        <v>38</v>
      </c>
      <c r="F336" s="18">
        <v>305087</v>
      </c>
      <c r="G336" s="9">
        <f t="shared" si="120"/>
        <v>343245</v>
      </c>
      <c r="H336" s="9">
        <f t="shared" si="121"/>
        <v>343245</v>
      </c>
      <c r="I336" s="9">
        <f t="shared" si="122"/>
        <v>343245</v>
      </c>
      <c r="J336" s="9">
        <v>0</v>
      </c>
      <c r="K336" s="9">
        <v>343245</v>
      </c>
      <c r="L336" s="9">
        <v>0</v>
      </c>
      <c r="M336" s="9">
        <v>0</v>
      </c>
      <c r="N336" s="9">
        <v>0</v>
      </c>
      <c r="O336" s="9">
        <v>0</v>
      </c>
      <c r="P336" s="9">
        <v>0</v>
      </c>
      <c r="Q336" s="9">
        <f t="shared" si="123"/>
        <v>0</v>
      </c>
      <c r="R336" s="9">
        <v>0</v>
      </c>
      <c r="S336" s="9">
        <v>0</v>
      </c>
      <c r="T336" s="9">
        <v>0</v>
      </c>
      <c r="U336" s="10">
        <f t="shared" si="118"/>
        <v>1.1250725202974889</v>
      </c>
    </row>
    <row r="337" spans="2:21">
      <c r="B337" s="11"/>
      <c r="C337" s="6"/>
      <c r="D337" s="6" t="s">
        <v>128</v>
      </c>
      <c r="E337" s="17" t="s">
        <v>129</v>
      </c>
      <c r="F337" s="18">
        <v>22892</v>
      </c>
      <c r="G337" s="9">
        <f t="shared" si="120"/>
        <v>23400</v>
      </c>
      <c r="H337" s="9">
        <f t="shared" si="121"/>
        <v>23400</v>
      </c>
      <c r="I337" s="9">
        <f t="shared" si="122"/>
        <v>23400</v>
      </c>
      <c r="J337" s="9">
        <v>0</v>
      </c>
      <c r="K337" s="9">
        <v>23400</v>
      </c>
      <c r="L337" s="9">
        <v>0</v>
      </c>
      <c r="M337" s="9">
        <v>0</v>
      </c>
      <c r="N337" s="9">
        <v>0</v>
      </c>
      <c r="O337" s="9">
        <v>0</v>
      </c>
      <c r="P337" s="9">
        <v>0</v>
      </c>
      <c r="Q337" s="9">
        <f t="shared" si="123"/>
        <v>0</v>
      </c>
      <c r="R337" s="9">
        <v>0</v>
      </c>
      <c r="S337" s="9">
        <v>0</v>
      </c>
      <c r="T337" s="9">
        <v>0</v>
      </c>
      <c r="U337" s="10">
        <f t="shared" si="118"/>
        <v>1.022191158483313</v>
      </c>
    </row>
    <row r="338" spans="2:21" ht="22.5">
      <c r="B338" s="11"/>
      <c r="C338" s="6"/>
      <c r="D338" s="6" t="s">
        <v>104</v>
      </c>
      <c r="E338" s="17" t="s">
        <v>105</v>
      </c>
      <c r="F338" s="18">
        <v>972</v>
      </c>
      <c r="G338" s="9">
        <f t="shared" si="120"/>
        <v>922</v>
      </c>
      <c r="H338" s="9">
        <f t="shared" si="121"/>
        <v>922</v>
      </c>
      <c r="I338" s="9">
        <f t="shared" si="122"/>
        <v>922</v>
      </c>
      <c r="J338" s="9">
        <v>0</v>
      </c>
      <c r="K338" s="9">
        <v>922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f t="shared" si="123"/>
        <v>0</v>
      </c>
      <c r="R338" s="9">
        <v>0</v>
      </c>
      <c r="S338" s="9">
        <v>0</v>
      </c>
      <c r="T338" s="9">
        <v>0</v>
      </c>
      <c r="U338" s="10">
        <f t="shared" si="118"/>
        <v>0.94855967078189296</v>
      </c>
    </row>
    <row r="339" spans="2:21">
      <c r="B339" s="11"/>
      <c r="C339" s="6"/>
      <c r="D339" s="6" t="s">
        <v>167</v>
      </c>
      <c r="E339" s="17" t="s">
        <v>82</v>
      </c>
      <c r="F339" s="18">
        <v>4128</v>
      </c>
      <c r="G339" s="9">
        <f t="shared" si="120"/>
        <v>4800</v>
      </c>
      <c r="H339" s="9">
        <f t="shared" si="121"/>
        <v>4800</v>
      </c>
      <c r="I339" s="9">
        <f t="shared" si="122"/>
        <v>4800</v>
      </c>
      <c r="J339" s="9">
        <v>0</v>
      </c>
      <c r="K339" s="9">
        <v>4800</v>
      </c>
      <c r="L339" s="9">
        <v>0</v>
      </c>
      <c r="M339" s="9">
        <v>0</v>
      </c>
      <c r="N339" s="9">
        <v>0</v>
      </c>
      <c r="O339" s="9">
        <v>0</v>
      </c>
      <c r="P339" s="9">
        <v>0</v>
      </c>
      <c r="Q339" s="9">
        <f t="shared" si="123"/>
        <v>0</v>
      </c>
      <c r="R339" s="9">
        <v>0</v>
      </c>
      <c r="S339" s="9">
        <v>0</v>
      </c>
      <c r="T339" s="9">
        <v>0</v>
      </c>
      <c r="U339" s="10">
        <f t="shared" si="118"/>
        <v>1.1627906976744187</v>
      </c>
    </row>
    <row r="340" spans="2:21">
      <c r="B340" s="11"/>
      <c r="C340" s="6"/>
      <c r="D340" s="6" t="s">
        <v>130</v>
      </c>
      <c r="E340" s="17" t="s">
        <v>83</v>
      </c>
      <c r="F340" s="18">
        <v>1446066</v>
      </c>
      <c r="G340" s="9">
        <f t="shared" si="120"/>
        <v>1453838</v>
      </c>
      <c r="H340" s="9">
        <f t="shared" si="121"/>
        <v>1453838</v>
      </c>
      <c r="I340" s="9">
        <f t="shared" si="122"/>
        <v>1453838</v>
      </c>
      <c r="J340" s="9">
        <v>0</v>
      </c>
      <c r="K340" s="9">
        <v>1453838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f t="shared" si="123"/>
        <v>0</v>
      </c>
      <c r="R340" s="9">
        <v>0</v>
      </c>
      <c r="S340" s="9">
        <v>0</v>
      </c>
      <c r="T340" s="9">
        <v>0</v>
      </c>
      <c r="U340" s="10">
        <f t="shared" si="118"/>
        <v>1.0053745817964048</v>
      </c>
    </row>
    <row r="341" spans="2:21">
      <c r="B341" s="11"/>
      <c r="C341" s="6"/>
      <c r="D341" s="6" t="s">
        <v>143</v>
      </c>
      <c r="E341" s="17" t="s">
        <v>144</v>
      </c>
      <c r="F341" s="18">
        <v>1399</v>
      </c>
      <c r="G341" s="9">
        <f t="shared" si="120"/>
        <v>1609</v>
      </c>
      <c r="H341" s="9">
        <f t="shared" si="121"/>
        <v>1609</v>
      </c>
      <c r="I341" s="9">
        <f t="shared" si="122"/>
        <v>1609</v>
      </c>
      <c r="J341" s="9">
        <v>0</v>
      </c>
      <c r="K341" s="9">
        <v>1609</v>
      </c>
      <c r="L341" s="9">
        <v>0</v>
      </c>
      <c r="M341" s="9">
        <v>0</v>
      </c>
      <c r="N341" s="9">
        <v>0</v>
      </c>
      <c r="O341" s="9">
        <v>0</v>
      </c>
      <c r="P341" s="9">
        <v>0</v>
      </c>
      <c r="Q341" s="9">
        <f t="shared" si="123"/>
        <v>0</v>
      </c>
      <c r="R341" s="9">
        <v>0</v>
      </c>
      <c r="S341" s="9">
        <v>0</v>
      </c>
      <c r="T341" s="9">
        <v>0</v>
      </c>
      <c r="U341" s="10">
        <f t="shared" si="118"/>
        <v>1.1501072194424589</v>
      </c>
    </row>
    <row r="342" spans="2:21" ht="22.5">
      <c r="B342" s="11"/>
      <c r="C342" s="6"/>
      <c r="D342" s="6" t="s">
        <v>168</v>
      </c>
      <c r="E342" s="17" t="s">
        <v>169</v>
      </c>
      <c r="F342" s="18">
        <v>18872</v>
      </c>
      <c r="G342" s="9">
        <f t="shared" si="120"/>
        <v>20900</v>
      </c>
      <c r="H342" s="9">
        <f t="shared" si="121"/>
        <v>20900</v>
      </c>
      <c r="I342" s="9">
        <f t="shared" si="122"/>
        <v>20900</v>
      </c>
      <c r="J342" s="9">
        <v>0</v>
      </c>
      <c r="K342" s="9">
        <v>20900</v>
      </c>
      <c r="L342" s="9">
        <v>0</v>
      </c>
      <c r="M342" s="9">
        <v>0</v>
      </c>
      <c r="N342" s="9">
        <v>0</v>
      </c>
      <c r="O342" s="9">
        <v>0</v>
      </c>
      <c r="P342" s="9">
        <v>0</v>
      </c>
      <c r="Q342" s="9">
        <f t="shared" si="123"/>
        <v>0</v>
      </c>
      <c r="R342" s="9">
        <v>0</v>
      </c>
      <c r="S342" s="9">
        <v>0</v>
      </c>
      <c r="T342" s="9">
        <v>0</v>
      </c>
      <c r="U342" s="10">
        <f t="shared" si="118"/>
        <v>1.1074607884696905</v>
      </c>
    </row>
    <row r="343" spans="2:21">
      <c r="B343" s="11"/>
      <c r="C343" s="6"/>
      <c r="D343" s="6" t="s">
        <v>131</v>
      </c>
      <c r="E343" s="17" t="s">
        <v>132</v>
      </c>
      <c r="F343" s="18">
        <v>0</v>
      </c>
      <c r="G343" s="9">
        <f t="shared" si="120"/>
        <v>155698</v>
      </c>
      <c r="H343" s="9">
        <f t="shared" si="121"/>
        <v>155698</v>
      </c>
      <c r="I343" s="9">
        <f t="shared" si="122"/>
        <v>155698</v>
      </c>
      <c r="J343" s="9">
        <v>155698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  <c r="Q343" s="9">
        <f t="shared" si="123"/>
        <v>0</v>
      </c>
      <c r="R343" s="9">
        <v>0</v>
      </c>
      <c r="S343" s="9">
        <v>0</v>
      </c>
      <c r="T343" s="9">
        <v>0</v>
      </c>
      <c r="U343" s="10">
        <v>0</v>
      </c>
    </row>
    <row r="344" spans="2:21">
      <c r="B344" s="11"/>
      <c r="C344" s="6"/>
      <c r="D344" s="6" t="s">
        <v>106</v>
      </c>
      <c r="E344" s="17" t="s">
        <v>100</v>
      </c>
      <c r="F344" s="18">
        <v>7212242</v>
      </c>
      <c r="G344" s="9">
        <f t="shared" si="120"/>
        <v>2134000</v>
      </c>
      <c r="H344" s="9">
        <f t="shared" si="121"/>
        <v>0</v>
      </c>
      <c r="I344" s="9">
        <f t="shared" si="122"/>
        <v>0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f t="shared" si="123"/>
        <v>2134000</v>
      </c>
      <c r="R344" s="9">
        <v>2134000</v>
      </c>
      <c r="S344" s="9">
        <v>0</v>
      </c>
      <c r="T344" s="9">
        <v>0</v>
      </c>
      <c r="U344" s="10">
        <f t="shared" ref="U344:U376" si="124">G344/F344</f>
        <v>0.29588580083696581</v>
      </c>
    </row>
    <row r="345" spans="2:21">
      <c r="B345" s="11"/>
      <c r="C345" s="6"/>
      <c r="D345" s="6">
        <v>6060</v>
      </c>
      <c r="E345" s="17" t="s">
        <v>153</v>
      </c>
      <c r="F345" s="18">
        <v>75017</v>
      </c>
      <c r="G345" s="9">
        <v>0</v>
      </c>
      <c r="H345" s="9">
        <v>0</v>
      </c>
      <c r="I345" s="9">
        <v>0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9">
        <v>0</v>
      </c>
      <c r="P345" s="9">
        <v>0</v>
      </c>
      <c r="Q345" s="9">
        <v>0</v>
      </c>
      <c r="R345" s="9">
        <v>0</v>
      </c>
      <c r="S345" s="9">
        <v>0</v>
      </c>
      <c r="T345" s="9">
        <v>0</v>
      </c>
      <c r="U345" s="10">
        <f t="shared" si="124"/>
        <v>0</v>
      </c>
    </row>
    <row r="346" spans="2:21">
      <c r="B346" s="11"/>
      <c r="C346" s="6" t="s">
        <v>244</v>
      </c>
      <c r="D346" s="6"/>
      <c r="E346" s="17" t="s">
        <v>245</v>
      </c>
      <c r="F346" s="9">
        <f t="shared" ref="F346:T346" si="125">SUM(F347:F363)</f>
        <v>3442779</v>
      </c>
      <c r="G346" s="9">
        <f t="shared" si="125"/>
        <v>4028500</v>
      </c>
      <c r="H346" s="9">
        <f t="shared" si="125"/>
        <v>3096500</v>
      </c>
      <c r="I346" s="9">
        <f t="shared" si="125"/>
        <v>2596100</v>
      </c>
      <c r="J346" s="9">
        <f t="shared" si="125"/>
        <v>2457400</v>
      </c>
      <c r="K346" s="9">
        <f t="shared" si="125"/>
        <v>138700</v>
      </c>
      <c r="L346" s="9">
        <f t="shared" si="125"/>
        <v>500000</v>
      </c>
      <c r="M346" s="9">
        <f t="shared" si="125"/>
        <v>400</v>
      </c>
      <c r="N346" s="9">
        <f t="shared" si="125"/>
        <v>0</v>
      </c>
      <c r="O346" s="9">
        <f t="shared" si="125"/>
        <v>0</v>
      </c>
      <c r="P346" s="9">
        <f t="shared" si="125"/>
        <v>0</v>
      </c>
      <c r="Q346" s="9">
        <f t="shared" si="125"/>
        <v>932000</v>
      </c>
      <c r="R346" s="9">
        <f t="shared" si="125"/>
        <v>932000</v>
      </c>
      <c r="S346" s="9">
        <f t="shared" si="125"/>
        <v>0</v>
      </c>
      <c r="T346" s="9">
        <f t="shared" si="125"/>
        <v>0</v>
      </c>
      <c r="U346" s="10">
        <f t="shared" si="124"/>
        <v>1.1701302929987665</v>
      </c>
    </row>
    <row r="347" spans="2:21" ht="22.5">
      <c r="B347" s="11"/>
      <c r="C347" s="6"/>
      <c r="D347" s="6" t="s">
        <v>246</v>
      </c>
      <c r="E347" s="17" t="s">
        <v>247</v>
      </c>
      <c r="F347" s="18">
        <v>622000</v>
      </c>
      <c r="G347" s="9">
        <f t="shared" ref="G347:G363" si="126">SUM(H347+Q347)</f>
        <v>500000</v>
      </c>
      <c r="H347" s="9">
        <f t="shared" ref="H347:H363" si="127">SUM(I347+L347+M347+N347+O347+P347)</f>
        <v>500000</v>
      </c>
      <c r="I347" s="9">
        <f t="shared" ref="I347:I363" si="128">SUM(J347:K347)</f>
        <v>0</v>
      </c>
      <c r="J347" s="9">
        <v>0</v>
      </c>
      <c r="K347" s="9">
        <v>0</v>
      </c>
      <c r="L347" s="9">
        <v>500000</v>
      </c>
      <c r="M347" s="9">
        <v>0</v>
      </c>
      <c r="N347" s="9">
        <v>0</v>
      </c>
      <c r="O347" s="9">
        <v>0</v>
      </c>
      <c r="P347" s="9">
        <v>0</v>
      </c>
      <c r="Q347" s="9">
        <f t="shared" ref="Q347:Q363" si="129">SUM(R347+T347)</f>
        <v>0</v>
      </c>
      <c r="R347" s="9">
        <v>0</v>
      </c>
      <c r="S347" s="9">
        <v>0</v>
      </c>
      <c r="T347" s="9">
        <v>0</v>
      </c>
      <c r="U347" s="10">
        <f t="shared" si="124"/>
        <v>0.8038585209003215</v>
      </c>
    </row>
    <row r="348" spans="2:21">
      <c r="B348" s="11"/>
      <c r="C348" s="6"/>
      <c r="D348" s="6" t="s">
        <v>179</v>
      </c>
      <c r="E348" s="17" t="s">
        <v>180</v>
      </c>
      <c r="F348" s="18">
        <v>400</v>
      </c>
      <c r="G348" s="9">
        <f t="shared" si="126"/>
        <v>400</v>
      </c>
      <c r="H348" s="9">
        <f t="shared" si="127"/>
        <v>400</v>
      </c>
      <c r="I348" s="9">
        <f t="shared" si="128"/>
        <v>0</v>
      </c>
      <c r="J348" s="9">
        <v>0</v>
      </c>
      <c r="K348" s="9">
        <v>0</v>
      </c>
      <c r="L348" s="9">
        <v>0</v>
      </c>
      <c r="M348" s="9">
        <v>400</v>
      </c>
      <c r="N348" s="9">
        <v>0</v>
      </c>
      <c r="O348" s="9">
        <v>0</v>
      </c>
      <c r="P348" s="9">
        <v>0</v>
      </c>
      <c r="Q348" s="9">
        <f t="shared" si="129"/>
        <v>0</v>
      </c>
      <c r="R348" s="9">
        <v>0</v>
      </c>
      <c r="S348" s="9">
        <v>0</v>
      </c>
      <c r="T348" s="9">
        <v>0</v>
      </c>
      <c r="U348" s="10">
        <f t="shared" si="124"/>
        <v>1</v>
      </c>
    </row>
    <row r="349" spans="2:21">
      <c r="B349" s="11"/>
      <c r="C349" s="6"/>
      <c r="D349" s="6" t="s">
        <v>120</v>
      </c>
      <c r="E349" s="17" t="s">
        <v>77</v>
      </c>
      <c r="F349" s="18">
        <v>2092279</v>
      </c>
      <c r="G349" s="9">
        <f t="shared" si="126"/>
        <v>1916000</v>
      </c>
      <c r="H349" s="9">
        <f t="shared" si="127"/>
        <v>1916000</v>
      </c>
      <c r="I349" s="9">
        <f t="shared" si="128"/>
        <v>1916000</v>
      </c>
      <c r="J349" s="9">
        <v>1916000</v>
      </c>
      <c r="K349" s="9">
        <v>0</v>
      </c>
      <c r="L349" s="9">
        <v>0</v>
      </c>
      <c r="M349" s="9">
        <v>0</v>
      </c>
      <c r="N349" s="9">
        <v>0</v>
      </c>
      <c r="O349" s="9">
        <v>0</v>
      </c>
      <c r="P349" s="9">
        <v>0</v>
      </c>
      <c r="Q349" s="9">
        <f t="shared" si="129"/>
        <v>0</v>
      </c>
      <c r="R349" s="9">
        <v>0</v>
      </c>
      <c r="S349" s="9">
        <v>0</v>
      </c>
      <c r="T349" s="9">
        <v>0</v>
      </c>
      <c r="U349" s="10">
        <f t="shared" si="124"/>
        <v>0.91574785198341135</v>
      </c>
    </row>
    <row r="350" spans="2:21">
      <c r="B350" s="11"/>
      <c r="C350" s="6"/>
      <c r="D350" s="6" t="s">
        <v>121</v>
      </c>
      <c r="E350" s="17" t="s">
        <v>78</v>
      </c>
      <c r="F350" s="18">
        <v>155769</v>
      </c>
      <c r="G350" s="9">
        <f t="shared" si="126"/>
        <v>141000</v>
      </c>
      <c r="H350" s="9">
        <f t="shared" si="127"/>
        <v>141000</v>
      </c>
      <c r="I350" s="9">
        <f t="shared" si="128"/>
        <v>141000</v>
      </c>
      <c r="J350" s="9">
        <v>141000</v>
      </c>
      <c r="K350" s="9">
        <v>0</v>
      </c>
      <c r="L350" s="9">
        <v>0</v>
      </c>
      <c r="M350" s="9">
        <v>0</v>
      </c>
      <c r="N350" s="9">
        <v>0</v>
      </c>
      <c r="O350" s="9">
        <v>0</v>
      </c>
      <c r="P350" s="9">
        <v>0</v>
      </c>
      <c r="Q350" s="9">
        <f t="shared" si="129"/>
        <v>0</v>
      </c>
      <c r="R350" s="9">
        <v>0</v>
      </c>
      <c r="S350" s="9">
        <v>0</v>
      </c>
      <c r="T350" s="9">
        <v>0</v>
      </c>
      <c r="U350" s="10">
        <f t="shared" si="124"/>
        <v>0.90518652620226103</v>
      </c>
    </row>
    <row r="351" spans="2:21">
      <c r="B351" s="11"/>
      <c r="C351" s="6"/>
      <c r="D351" s="6" t="s">
        <v>122</v>
      </c>
      <c r="E351" s="17" t="s">
        <v>79</v>
      </c>
      <c r="F351" s="18">
        <v>335764</v>
      </c>
      <c r="G351" s="9">
        <f t="shared" si="126"/>
        <v>350500</v>
      </c>
      <c r="H351" s="9">
        <f t="shared" si="127"/>
        <v>350500</v>
      </c>
      <c r="I351" s="9">
        <f t="shared" si="128"/>
        <v>350500</v>
      </c>
      <c r="J351" s="9">
        <v>350500</v>
      </c>
      <c r="K351" s="9">
        <v>0</v>
      </c>
      <c r="L351" s="9">
        <v>0</v>
      </c>
      <c r="M351" s="9">
        <v>0</v>
      </c>
      <c r="N351" s="9">
        <v>0</v>
      </c>
      <c r="O351" s="9">
        <v>0</v>
      </c>
      <c r="P351" s="9">
        <v>0</v>
      </c>
      <c r="Q351" s="9">
        <f t="shared" si="129"/>
        <v>0</v>
      </c>
      <c r="R351" s="9">
        <v>0</v>
      </c>
      <c r="S351" s="9">
        <v>0</v>
      </c>
      <c r="T351" s="9">
        <v>0</v>
      </c>
      <c r="U351" s="10">
        <f t="shared" si="124"/>
        <v>1.0438879689305585</v>
      </c>
    </row>
    <row r="352" spans="2:21">
      <c r="B352" s="11"/>
      <c r="C352" s="6"/>
      <c r="D352" s="6" t="s">
        <v>123</v>
      </c>
      <c r="E352" s="17" t="s">
        <v>80</v>
      </c>
      <c r="F352" s="18">
        <v>38814</v>
      </c>
      <c r="G352" s="9">
        <f t="shared" si="126"/>
        <v>49900</v>
      </c>
      <c r="H352" s="9">
        <f t="shared" si="127"/>
        <v>49900</v>
      </c>
      <c r="I352" s="9">
        <f t="shared" si="128"/>
        <v>49900</v>
      </c>
      <c r="J352" s="9">
        <v>49900</v>
      </c>
      <c r="K352" s="9">
        <v>0</v>
      </c>
      <c r="L352" s="9">
        <v>0</v>
      </c>
      <c r="M352" s="9">
        <v>0</v>
      </c>
      <c r="N352" s="9">
        <v>0</v>
      </c>
      <c r="O352" s="9">
        <v>0</v>
      </c>
      <c r="P352" s="9">
        <v>0</v>
      </c>
      <c r="Q352" s="9">
        <f t="shared" si="129"/>
        <v>0</v>
      </c>
      <c r="R352" s="9">
        <v>0</v>
      </c>
      <c r="S352" s="9">
        <v>0</v>
      </c>
      <c r="T352" s="9">
        <v>0</v>
      </c>
      <c r="U352" s="10">
        <f t="shared" si="124"/>
        <v>1.2856185912299685</v>
      </c>
    </row>
    <row r="353" spans="2:21">
      <c r="B353" s="11"/>
      <c r="C353" s="6"/>
      <c r="D353" s="6" t="s">
        <v>125</v>
      </c>
      <c r="E353" s="17" t="s">
        <v>65</v>
      </c>
      <c r="F353" s="18">
        <v>30167</v>
      </c>
      <c r="G353" s="9">
        <f t="shared" si="126"/>
        <v>26100</v>
      </c>
      <c r="H353" s="9">
        <f t="shared" si="127"/>
        <v>26100</v>
      </c>
      <c r="I353" s="9">
        <f t="shared" si="128"/>
        <v>26100</v>
      </c>
      <c r="J353" s="9">
        <v>0</v>
      </c>
      <c r="K353" s="9">
        <v>26100</v>
      </c>
      <c r="L353" s="9">
        <v>0</v>
      </c>
      <c r="M353" s="9">
        <v>0</v>
      </c>
      <c r="N353" s="9">
        <v>0</v>
      </c>
      <c r="O353" s="9">
        <v>0</v>
      </c>
      <c r="P353" s="9">
        <v>0</v>
      </c>
      <c r="Q353" s="9">
        <f t="shared" si="129"/>
        <v>0</v>
      </c>
      <c r="R353" s="9">
        <v>0</v>
      </c>
      <c r="S353" s="9">
        <v>0</v>
      </c>
      <c r="T353" s="9">
        <v>0</v>
      </c>
      <c r="U353" s="10">
        <f t="shared" si="124"/>
        <v>0.86518381012364509</v>
      </c>
    </row>
    <row r="354" spans="2:21">
      <c r="B354" s="11"/>
      <c r="C354" s="6"/>
      <c r="D354" s="6" t="s">
        <v>218</v>
      </c>
      <c r="E354" s="17" t="s">
        <v>195</v>
      </c>
      <c r="F354" s="18">
        <v>5590</v>
      </c>
      <c r="G354" s="9">
        <f t="shared" si="126"/>
        <v>5500</v>
      </c>
      <c r="H354" s="9">
        <f t="shared" si="127"/>
        <v>5500</v>
      </c>
      <c r="I354" s="9">
        <f t="shared" si="128"/>
        <v>5500</v>
      </c>
      <c r="J354" s="9">
        <v>0</v>
      </c>
      <c r="K354" s="9">
        <v>5500</v>
      </c>
      <c r="L354" s="9">
        <v>0</v>
      </c>
      <c r="M354" s="9">
        <v>0</v>
      </c>
      <c r="N354" s="9">
        <v>0</v>
      </c>
      <c r="O354" s="9">
        <v>0</v>
      </c>
      <c r="P354" s="9">
        <v>0</v>
      </c>
      <c r="Q354" s="9">
        <f t="shared" si="129"/>
        <v>0</v>
      </c>
      <c r="R354" s="9">
        <v>0</v>
      </c>
      <c r="S354" s="9">
        <v>0</v>
      </c>
      <c r="T354" s="9">
        <v>0</v>
      </c>
      <c r="U354" s="10">
        <f t="shared" si="124"/>
        <v>0.98389982110912344</v>
      </c>
    </row>
    <row r="355" spans="2:21">
      <c r="B355" s="11"/>
      <c r="C355" s="6"/>
      <c r="D355" s="6" t="s">
        <v>88</v>
      </c>
      <c r="E355" s="17" t="s">
        <v>89</v>
      </c>
      <c r="F355" s="18">
        <v>19700</v>
      </c>
      <c r="G355" s="9">
        <f t="shared" si="126"/>
        <v>19700</v>
      </c>
      <c r="H355" s="9">
        <f t="shared" si="127"/>
        <v>19700</v>
      </c>
      <c r="I355" s="9">
        <f t="shared" si="128"/>
        <v>19700</v>
      </c>
      <c r="J355" s="9">
        <v>0</v>
      </c>
      <c r="K355" s="9">
        <v>19700</v>
      </c>
      <c r="L355" s="9">
        <v>0</v>
      </c>
      <c r="M355" s="9">
        <v>0</v>
      </c>
      <c r="N355" s="9">
        <v>0</v>
      </c>
      <c r="O355" s="9">
        <v>0</v>
      </c>
      <c r="P355" s="9">
        <v>0</v>
      </c>
      <c r="Q355" s="9">
        <f t="shared" si="129"/>
        <v>0</v>
      </c>
      <c r="R355" s="9">
        <v>0</v>
      </c>
      <c r="S355" s="9">
        <v>0</v>
      </c>
      <c r="T355" s="9">
        <v>0</v>
      </c>
      <c r="U355" s="10">
        <f t="shared" si="124"/>
        <v>1</v>
      </c>
    </row>
    <row r="356" spans="2:21">
      <c r="B356" s="11"/>
      <c r="C356" s="6"/>
      <c r="D356" s="6" t="s">
        <v>97</v>
      </c>
      <c r="E356" s="17" t="s">
        <v>98</v>
      </c>
      <c r="F356" s="18">
        <v>4000</v>
      </c>
      <c r="G356" s="9">
        <f t="shared" si="126"/>
        <v>4000</v>
      </c>
      <c r="H356" s="9">
        <f t="shared" si="127"/>
        <v>4000</v>
      </c>
      <c r="I356" s="9">
        <f t="shared" si="128"/>
        <v>4000</v>
      </c>
      <c r="J356" s="9">
        <v>0</v>
      </c>
      <c r="K356" s="9">
        <v>4000</v>
      </c>
      <c r="L356" s="9">
        <v>0</v>
      </c>
      <c r="M356" s="9">
        <v>0</v>
      </c>
      <c r="N356" s="9">
        <v>0</v>
      </c>
      <c r="O356" s="9">
        <v>0</v>
      </c>
      <c r="P356" s="9">
        <v>0</v>
      </c>
      <c r="Q356" s="9">
        <f t="shared" si="129"/>
        <v>0</v>
      </c>
      <c r="R356" s="9">
        <v>0</v>
      </c>
      <c r="S356" s="9">
        <v>0</v>
      </c>
      <c r="T356" s="9">
        <v>0</v>
      </c>
      <c r="U356" s="10">
        <f t="shared" si="124"/>
        <v>1</v>
      </c>
    </row>
    <row r="357" spans="2:21">
      <c r="B357" s="11"/>
      <c r="C357" s="6"/>
      <c r="D357" s="6" t="s">
        <v>181</v>
      </c>
      <c r="E357" s="17" t="s">
        <v>182</v>
      </c>
      <c r="F357" s="18">
        <v>720</v>
      </c>
      <c r="G357" s="9">
        <f t="shared" si="126"/>
        <v>900</v>
      </c>
      <c r="H357" s="9">
        <f t="shared" si="127"/>
        <v>900</v>
      </c>
      <c r="I357" s="9">
        <f t="shared" si="128"/>
        <v>900</v>
      </c>
      <c r="J357" s="9">
        <v>0</v>
      </c>
      <c r="K357" s="9">
        <v>900</v>
      </c>
      <c r="L357" s="9">
        <v>0</v>
      </c>
      <c r="M357" s="9">
        <v>0</v>
      </c>
      <c r="N357" s="9">
        <v>0</v>
      </c>
      <c r="O357" s="9">
        <v>0</v>
      </c>
      <c r="P357" s="9">
        <v>0</v>
      </c>
      <c r="Q357" s="9">
        <f t="shared" si="129"/>
        <v>0</v>
      </c>
      <c r="R357" s="9">
        <v>0</v>
      </c>
      <c r="S357" s="9">
        <v>0</v>
      </c>
      <c r="T357" s="9">
        <v>0</v>
      </c>
      <c r="U357" s="10">
        <f t="shared" si="124"/>
        <v>1.25</v>
      </c>
    </row>
    <row r="358" spans="2:21">
      <c r="B358" s="11"/>
      <c r="C358" s="6"/>
      <c r="D358" s="6" t="s">
        <v>37</v>
      </c>
      <c r="E358" s="17" t="s">
        <v>38</v>
      </c>
      <c r="F358" s="18">
        <v>17650</v>
      </c>
      <c r="G358" s="9">
        <f t="shared" si="126"/>
        <v>10500</v>
      </c>
      <c r="H358" s="9">
        <f t="shared" si="127"/>
        <v>10500</v>
      </c>
      <c r="I358" s="9">
        <f t="shared" si="128"/>
        <v>10500</v>
      </c>
      <c r="J358" s="9">
        <v>0</v>
      </c>
      <c r="K358" s="9">
        <v>10500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f t="shared" si="129"/>
        <v>0</v>
      </c>
      <c r="R358" s="9">
        <v>0</v>
      </c>
      <c r="S358" s="9">
        <v>0</v>
      </c>
      <c r="T358" s="9">
        <v>0</v>
      </c>
      <c r="U358" s="10">
        <f t="shared" si="124"/>
        <v>0.59490084985835689</v>
      </c>
    </row>
    <row r="359" spans="2:21">
      <c r="B359" s="11"/>
      <c r="C359" s="6"/>
      <c r="D359" s="6" t="s">
        <v>128</v>
      </c>
      <c r="E359" s="17" t="s">
        <v>129</v>
      </c>
      <c r="F359" s="18">
        <v>400</v>
      </c>
      <c r="G359" s="9">
        <f t="shared" si="126"/>
        <v>300</v>
      </c>
      <c r="H359" s="9">
        <f t="shared" si="127"/>
        <v>300</v>
      </c>
      <c r="I359" s="9">
        <f t="shared" si="128"/>
        <v>300</v>
      </c>
      <c r="J359" s="9">
        <v>0</v>
      </c>
      <c r="K359" s="9">
        <v>300</v>
      </c>
      <c r="L359" s="9">
        <v>0</v>
      </c>
      <c r="M359" s="9">
        <v>0</v>
      </c>
      <c r="N359" s="9">
        <v>0</v>
      </c>
      <c r="O359" s="9">
        <v>0</v>
      </c>
      <c r="P359" s="9">
        <v>0</v>
      </c>
      <c r="Q359" s="9">
        <f t="shared" si="129"/>
        <v>0</v>
      </c>
      <c r="R359" s="9">
        <v>0</v>
      </c>
      <c r="S359" s="9">
        <v>0</v>
      </c>
      <c r="T359" s="9">
        <v>0</v>
      </c>
      <c r="U359" s="10">
        <f t="shared" si="124"/>
        <v>0.75</v>
      </c>
    </row>
    <row r="360" spans="2:21">
      <c r="B360" s="11"/>
      <c r="C360" s="6"/>
      <c r="D360" s="6" t="s">
        <v>167</v>
      </c>
      <c r="E360" s="17" t="s">
        <v>82</v>
      </c>
      <c r="F360" s="18">
        <v>300</v>
      </c>
      <c r="G360" s="9">
        <f t="shared" si="126"/>
        <v>200</v>
      </c>
      <c r="H360" s="9">
        <f t="shared" si="127"/>
        <v>200</v>
      </c>
      <c r="I360" s="9">
        <f t="shared" si="128"/>
        <v>200</v>
      </c>
      <c r="J360" s="9">
        <v>0</v>
      </c>
      <c r="K360" s="9">
        <v>200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f t="shared" si="129"/>
        <v>0</v>
      </c>
      <c r="R360" s="9">
        <v>0</v>
      </c>
      <c r="S360" s="9">
        <v>0</v>
      </c>
      <c r="T360" s="9">
        <v>0</v>
      </c>
      <c r="U360" s="10">
        <f t="shared" si="124"/>
        <v>0.66666666666666663</v>
      </c>
    </row>
    <row r="361" spans="2:21">
      <c r="B361" s="11"/>
      <c r="C361" s="6"/>
      <c r="D361" s="6" t="s">
        <v>130</v>
      </c>
      <c r="E361" s="17" t="s">
        <v>83</v>
      </c>
      <c r="F361" s="18">
        <v>85653</v>
      </c>
      <c r="G361" s="9">
        <f t="shared" si="126"/>
        <v>70400</v>
      </c>
      <c r="H361" s="9">
        <f t="shared" si="127"/>
        <v>70400</v>
      </c>
      <c r="I361" s="9">
        <f t="shared" si="128"/>
        <v>70400</v>
      </c>
      <c r="J361" s="9">
        <v>0</v>
      </c>
      <c r="K361" s="9">
        <v>70400</v>
      </c>
      <c r="L361" s="9">
        <v>0</v>
      </c>
      <c r="M361" s="9">
        <v>0</v>
      </c>
      <c r="N361" s="9">
        <v>0</v>
      </c>
      <c r="O361" s="9">
        <v>0</v>
      </c>
      <c r="P361" s="9">
        <v>0</v>
      </c>
      <c r="Q361" s="9">
        <f t="shared" si="129"/>
        <v>0</v>
      </c>
      <c r="R361" s="9">
        <v>0</v>
      </c>
      <c r="S361" s="9">
        <v>0</v>
      </c>
      <c r="T361" s="9">
        <v>0</v>
      </c>
      <c r="U361" s="10">
        <f t="shared" si="124"/>
        <v>0.82192100685323344</v>
      </c>
    </row>
    <row r="362" spans="2:21" ht="22.5">
      <c r="B362" s="11"/>
      <c r="C362" s="6"/>
      <c r="D362" s="6" t="s">
        <v>168</v>
      </c>
      <c r="E362" s="17" t="s">
        <v>169</v>
      </c>
      <c r="F362" s="18">
        <v>1573</v>
      </c>
      <c r="G362" s="9">
        <f t="shared" si="126"/>
        <v>1100</v>
      </c>
      <c r="H362" s="9">
        <f t="shared" si="127"/>
        <v>1100</v>
      </c>
      <c r="I362" s="9">
        <f t="shared" si="128"/>
        <v>1100</v>
      </c>
      <c r="J362" s="9">
        <v>0</v>
      </c>
      <c r="K362" s="9">
        <v>1100</v>
      </c>
      <c r="L362" s="9">
        <v>0</v>
      </c>
      <c r="M362" s="9">
        <v>0</v>
      </c>
      <c r="N362" s="9">
        <v>0</v>
      </c>
      <c r="O362" s="9">
        <v>0</v>
      </c>
      <c r="P362" s="9">
        <v>0</v>
      </c>
      <c r="Q362" s="9">
        <f t="shared" si="129"/>
        <v>0</v>
      </c>
      <c r="R362" s="9">
        <v>0</v>
      </c>
      <c r="S362" s="9">
        <v>0</v>
      </c>
      <c r="T362" s="9">
        <v>0</v>
      </c>
      <c r="U362" s="10">
        <f t="shared" si="124"/>
        <v>0.69930069930069927</v>
      </c>
    </row>
    <row r="363" spans="2:21">
      <c r="B363" s="11"/>
      <c r="C363" s="6"/>
      <c r="D363" s="6" t="s">
        <v>106</v>
      </c>
      <c r="E363" s="17" t="s">
        <v>100</v>
      </c>
      <c r="F363" s="18">
        <v>32000</v>
      </c>
      <c r="G363" s="9">
        <f t="shared" si="126"/>
        <v>932000</v>
      </c>
      <c r="H363" s="9">
        <f t="shared" si="127"/>
        <v>0</v>
      </c>
      <c r="I363" s="9">
        <f t="shared" si="128"/>
        <v>0</v>
      </c>
      <c r="J363" s="9">
        <v>0</v>
      </c>
      <c r="K363" s="9">
        <v>0</v>
      </c>
      <c r="L363" s="9">
        <v>0</v>
      </c>
      <c r="M363" s="9">
        <v>0</v>
      </c>
      <c r="N363" s="9">
        <v>0</v>
      </c>
      <c r="O363" s="9">
        <v>0</v>
      </c>
      <c r="P363" s="9">
        <v>0</v>
      </c>
      <c r="Q363" s="9">
        <f t="shared" si="129"/>
        <v>932000</v>
      </c>
      <c r="R363" s="9">
        <v>932000</v>
      </c>
      <c r="S363" s="9">
        <v>0</v>
      </c>
      <c r="T363" s="9">
        <v>0</v>
      </c>
      <c r="U363" s="10">
        <f t="shared" si="124"/>
        <v>29.125</v>
      </c>
    </row>
    <row r="364" spans="2:21">
      <c r="B364" s="11"/>
      <c r="C364" s="6" t="s">
        <v>248</v>
      </c>
      <c r="D364" s="6"/>
      <c r="E364" s="17" t="s">
        <v>249</v>
      </c>
      <c r="F364" s="9">
        <f t="shared" ref="F364:T364" si="130">SUM(F365:F380)</f>
        <v>2872880</v>
      </c>
      <c r="G364" s="9">
        <f t="shared" si="130"/>
        <v>2944440</v>
      </c>
      <c r="H364" s="9">
        <f t="shared" si="130"/>
        <v>2944440</v>
      </c>
      <c r="I364" s="9">
        <f t="shared" si="130"/>
        <v>2944240</v>
      </c>
      <c r="J364" s="9">
        <f t="shared" si="130"/>
        <v>2622573</v>
      </c>
      <c r="K364" s="9">
        <f t="shared" si="130"/>
        <v>321667</v>
      </c>
      <c r="L364" s="9">
        <f t="shared" si="130"/>
        <v>0</v>
      </c>
      <c r="M364" s="9">
        <f t="shared" si="130"/>
        <v>200</v>
      </c>
      <c r="N364" s="9">
        <f t="shared" si="130"/>
        <v>0</v>
      </c>
      <c r="O364" s="9">
        <f t="shared" si="130"/>
        <v>0</v>
      </c>
      <c r="P364" s="9">
        <f t="shared" si="130"/>
        <v>0</v>
      </c>
      <c r="Q364" s="9">
        <f t="shared" si="130"/>
        <v>0</v>
      </c>
      <c r="R364" s="9">
        <f t="shared" si="130"/>
        <v>0</v>
      </c>
      <c r="S364" s="9">
        <f t="shared" si="130"/>
        <v>0</v>
      </c>
      <c r="T364" s="9">
        <f t="shared" si="130"/>
        <v>0</v>
      </c>
      <c r="U364" s="10">
        <f t="shared" si="124"/>
        <v>1.0249088023168389</v>
      </c>
    </row>
    <row r="365" spans="2:21">
      <c r="B365" s="11"/>
      <c r="C365" s="6"/>
      <c r="D365" s="6" t="s">
        <v>179</v>
      </c>
      <c r="E365" s="17" t="s">
        <v>180</v>
      </c>
      <c r="F365" s="18">
        <v>33052</v>
      </c>
      <c r="G365" s="9">
        <f t="shared" ref="G365:G380" si="131">SUM(H365+Q365)</f>
        <v>200</v>
      </c>
      <c r="H365" s="9">
        <f t="shared" ref="H365:H380" si="132">SUM(I365+L365+M365+N365+O365+P365)</f>
        <v>200</v>
      </c>
      <c r="I365" s="9">
        <f t="shared" ref="I365:I380" si="133">SUM(J365:K365)</f>
        <v>0</v>
      </c>
      <c r="J365" s="9">
        <v>0</v>
      </c>
      <c r="K365" s="9">
        <v>0</v>
      </c>
      <c r="L365" s="9">
        <v>0</v>
      </c>
      <c r="M365" s="9">
        <v>200</v>
      </c>
      <c r="N365" s="9">
        <v>0</v>
      </c>
      <c r="O365" s="9">
        <v>0</v>
      </c>
      <c r="P365" s="9">
        <v>0</v>
      </c>
      <c r="Q365" s="9">
        <f t="shared" ref="Q365:Q380" si="134">SUM(R365+T365)</f>
        <v>0</v>
      </c>
      <c r="R365" s="9">
        <v>0</v>
      </c>
      <c r="S365" s="9">
        <v>0</v>
      </c>
      <c r="T365" s="9">
        <v>0</v>
      </c>
      <c r="U365" s="10">
        <f t="shared" si="124"/>
        <v>6.0510710395740045E-3</v>
      </c>
    </row>
    <row r="366" spans="2:21">
      <c r="B366" s="11"/>
      <c r="C366" s="6"/>
      <c r="D366" s="6" t="s">
        <v>120</v>
      </c>
      <c r="E366" s="17" t="s">
        <v>77</v>
      </c>
      <c r="F366" s="18">
        <v>1955698</v>
      </c>
      <c r="G366" s="9">
        <f t="shared" si="131"/>
        <v>2042346</v>
      </c>
      <c r="H366" s="9">
        <f t="shared" si="132"/>
        <v>2042346</v>
      </c>
      <c r="I366" s="9">
        <f t="shared" si="133"/>
        <v>2042346</v>
      </c>
      <c r="J366" s="9">
        <v>2042346</v>
      </c>
      <c r="K366" s="9">
        <v>0</v>
      </c>
      <c r="L366" s="9">
        <v>0</v>
      </c>
      <c r="M366" s="9">
        <v>0</v>
      </c>
      <c r="N366" s="9">
        <v>0</v>
      </c>
      <c r="O366" s="9">
        <v>0</v>
      </c>
      <c r="P366" s="9">
        <v>0</v>
      </c>
      <c r="Q366" s="9">
        <f t="shared" si="134"/>
        <v>0</v>
      </c>
      <c r="R366" s="9">
        <v>0</v>
      </c>
      <c r="S366" s="9">
        <v>0</v>
      </c>
      <c r="T366" s="9">
        <v>0</v>
      </c>
      <c r="U366" s="10">
        <f t="shared" si="124"/>
        <v>1.0443054091173587</v>
      </c>
    </row>
    <row r="367" spans="2:21">
      <c r="B367" s="11"/>
      <c r="C367" s="6"/>
      <c r="D367" s="6" t="s">
        <v>121</v>
      </c>
      <c r="E367" s="17" t="s">
        <v>78</v>
      </c>
      <c r="F367" s="18">
        <v>115994</v>
      </c>
      <c r="G367" s="9">
        <f t="shared" si="131"/>
        <v>160286</v>
      </c>
      <c r="H367" s="9">
        <f t="shared" si="132"/>
        <v>160286</v>
      </c>
      <c r="I367" s="9">
        <f t="shared" si="133"/>
        <v>160286</v>
      </c>
      <c r="J367" s="9">
        <v>160286</v>
      </c>
      <c r="K367" s="9">
        <v>0</v>
      </c>
      <c r="L367" s="9">
        <v>0</v>
      </c>
      <c r="M367" s="9">
        <v>0</v>
      </c>
      <c r="N367" s="9">
        <v>0</v>
      </c>
      <c r="O367" s="9">
        <v>0</v>
      </c>
      <c r="P367" s="9">
        <v>0</v>
      </c>
      <c r="Q367" s="9">
        <f t="shared" si="134"/>
        <v>0</v>
      </c>
      <c r="R367" s="9">
        <v>0</v>
      </c>
      <c r="S367" s="9">
        <v>0</v>
      </c>
      <c r="T367" s="9">
        <v>0</v>
      </c>
      <c r="U367" s="10">
        <f t="shared" si="124"/>
        <v>1.3818473369312205</v>
      </c>
    </row>
    <row r="368" spans="2:21">
      <c r="B368" s="11"/>
      <c r="C368" s="6"/>
      <c r="D368" s="6" t="s">
        <v>122</v>
      </c>
      <c r="E368" s="17" t="s">
        <v>79</v>
      </c>
      <c r="F368" s="18">
        <v>349679</v>
      </c>
      <c r="G368" s="9">
        <f t="shared" si="131"/>
        <v>363851</v>
      </c>
      <c r="H368" s="9">
        <f t="shared" si="132"/>
        <v>363851</v>
      </c>
      <c r="I368" s="9">
        <f t="shared" si="133"/>
        <v>363851</v>
      </c>
      <c r="J368" s="9">
        <v>363851</v>
      </c>
      <c r="K368" s="9">
        <v>0</v>
      </c>
      <c r="L368" s="9">
        <v>0</v>
      </c>
      <c r="M368" s="9">
        <v>0</v>
      </c>
      <c r="N368" s="9">
        <v>0</v>
      </c>
      <c r="O368" s="9">
        <v>0</v>
      </c>
      <c r="P368" s="9">
        <v>0</v>
      </c>
      <c r="Q368" s="9">
        <f t="shared" si="134"/>
        <v>0</v>
      </c>
      <c r="R368" s="9">
        <v>0</v>
      </c>
      <c r="S368" s="9">
        <v>0</v>
      </c>
      <c r="T368" s="9">
        <v>0</v>
      </c>
      <c r="U368" s="10">
        <f t="shared" si="124"/>
        <v>1.0405285990865909</v>
      </c>
    </row>
    <row r="369" spans="2:21">
      <c r="B369" s="11"/>
      <c r="C369" s="6"/>
      <c r="D369" s="6" t="s">
        <v>123</v>
      </c>
      <c r="E369" s="17" t="s">
        <v>80</v>
      </c>
      <c r="F369" s="18">
        <v>40623</v>
      </c>
      <c r="G369" s="9">
        <f t="shared" si="131"/>
        <v>44339</v>
      </c>
      <c r="H369" s="9">
        <f t="shared" si="132"/>
        <v>44339</v>
      </c>
      <c r="I369" s="9">
        <f t="shared" si="133"/>
        <v>44339</v>
      </c>
      <c r="J369" s="9">
        <v>44339</v>
      </c>
      <c r="K369" s="9">
        <v>0</v>
      </c>
      <c r="L369" s="9">
        <v>0</v>
      </c>
      <c r="M369" s="9">
        <v>0</v>
      </c>
      <c r="N369" s="9">
        <v>0</v>
      </c>
      <c r="O369" s="9">
        <v>0</v>
      </c>
      <c r="P369" s="9">
        <v>0</v>
      </c>
      <c r="Q369" s="9">
        <f t="shared" si="134"/>
        <v>0</v>
      </c>
      <c r="R369" s="9">
        <v>0</v>
      </c>
      <c r="S369" s="9">
        <v>0</v>
      </c>
      <c r="T369" s="9">
        <v>0</v>
      </c>
      <c r="U369" s="10">
        <f t="shared" si="124"/>
        <v>1.0914752726288064</v>
      </c>
    </row>
    <row r="370" spans="2:21">
      <c r="B370" s="11"/>
      <c r="C370" s="6"/>
      <c r="D370" s="6" t="s">
        <v>125</v>
      </c>
      <c r="E370" s="17" t="s">
        <v>65</v>
      </c>
      <c r="F370" s="18">
        <v>43903</v>
      </c>
      <c r="G370" s="9">
        <f t="shared" si="131"/>
        <v>25433</v>
      </c>
      <c r="H370" s="9">
        <f t="shared" si="132"/>
        <v>25433</v>
      </c>
      <c r="I370" s="9">
        <f t="shared" si="133"/>
        <v>25433</v>
      </c>
      <c r="J370" s="9">
        <v>0</v>
      </c>
      <c r="K370" s="9">
        <v>25433</v>
      </c>
      <c r="L370" s="9">
        <v>0</v>
      </c>
      <c r="M370" s="9">
        <v>0</v>
      </c>
      <c r="N370" s="9">
        <v>0</v>
      </c>
      <c r="O370" s="9">
        <v>0</v>
      </c>
      <c r="P370" s="9">
        <v>0</v>
      </c>
      <c r="Q370" s="9">
        <f t="shared" si="134"/>
        <v>0</v>
      </c>
      <c r="R370" s="9">
        <v>0</v>
      </c>
      <c r="S370" s="9">
        <v>0</v>
      </c>
      <c r="T370" s="9">
        <v>0</v>
      </c>
      <c r="U370" s="10">
        <f t="shared" si="124"/>
        <v>0.57929982005785485</v>
      </c>
    </row>
    <row r="371" spans="2:21">
      <c r="B371" s="11"/>
      <c r="C371" s="6"/>
      <c r="D371" s="6" t="s">
        <v>218</v>
      </c>
      <c r="E371" s="17" t="s">
        <v>195</v>
      </c>
      <c r="F371" s="18">
        <v>15617</v>
      </c>
      <c r="G371" s="9">
        <f t="shared" si="131"/>
        <v>12000</v>
      </c>
      <c r="H371" s="9">
        <f t="shared" si="132"/>
        <v>12000</v>
      </c>
      <c r="I371" s="9">
        <f t="shared" si="133"/>
        <v>12000</v>
      </c>
      <c r="J371" s="9">
        <v>0</v>
      </c>
      <c r="K371" s="9">
        <v>12000</v>
      </c>
      <c r="L371" s="9">
        <v>0</v>
      </c>
      <c r="M371" s="9">
        <v>0</v>
      </c>
      <c r="N371" s="9">
        <v>0</v>
      </c>
      <c r="O371" s="9">
        <v>0</v>
      </c>
      <c r="P371" s="9">
        <v>0</v>
      </c>
      <c r="Q371" s="9">
        <f t="shared" si="134"/>
        <v>0</v>
      </c>
      <c r="R371" s="9">
        <v>0</v>
      </c>
      <c r="S371" s="9">
        <v>0</v>
      </c>
      <c r="T371" s="9">
        <v>0</v>
      </c>
      <c r="U371" s="10">
        <f t="shared" si="124"/>
        <v>0.768393417429724</v>
      </c>
    </row>
    <row r="372" spans="2:21">
      <c r="B372" s="11"/>
      <c r="C372" s="6"/>
      <c r="D372" s="6" t="s">
        <v>88</v>
      </c>
      <c r="E372" s="17" t="s">
        <v>89</v>
      </c>
      <c r="F372" s="18">
        <v>92055</v>
      </c>
      <c r="G372" s="9">
        <f t="shared" si="131"/>
        <v>92200</v>
      </c>
      <c r="H372" s="9">
        <f t="shared" si="132"/>
        <v>92200</v>
      </c>
      <c r="I372" s="9">
        <f t="shared" si="133"/>
        <v>92200</v>
      </c>
      <c r="J372" s="9">
        <v>0</v>
      </c>
      <c r="K372" s="9">
        <v>92200</v>
      </c>
      <c r="L372" s="9">
        <v>0</v>
      </c>
      <c r="M372" s="9">
        <v>0</v>
      </c>
      <c r="N372" s="9">
        <v>0</v>
      </c>
      <c r="O372" s="9">
        <v>0</v>
      </c>
      <c r="P372" s="9">
        <v>0</v>
      </c>
      <c r="Q372" s="9">
        <f t="shared" si="134"/>
        <v>0</v>
      </c>
      <c r="R372" s="9">
        <v>0</v>
      </c>
      <c r="S372" s="9">
        <v>0</v>
      </c>
      <c r="T372" s="9">
        <v>0</v>
      </c>
      <c r="U372" s="10">
        <f t="shared" si="124"/>
        <v>1.0015751452935744</v>
      </c>
    </row>
    <row r="373" spans="2:21">
      <c r="B373" s="11"/>
      <c r="C373" s="6"/>
      <c r="D373" s="6" t="s">
        <v>97</v>
      </c>
      <c r="E373" s="17" t="s">
        <v>98</v>
      </c>
      <c r="F373" s="18">
        <v>13198</v>
      </c>
      <c r="G373" s="9">
        <f t="shared" si="131"/>
        <v>1000</v>
      </c>
      <c r="H373" s="9">
        <f t="shared" si="132"/>
        <v>1000</v>
      </c>
      <c r="I373" s="9">
        <f t="shared" si="133"/>
        <v>1000</v>
      </c>
      <c r="J373" s="9">
        <v>0</v>
      </c>
      <c r="K373" s="9">
        <v>1000</v>
      </c>
      <c r="L373" s="9">
        <v>0</v>
      </c>
      <c r="M373" s="9">
        <v>0</v>
      </c>
      <c r="N373" s="9">
        <v>0</v>
      </c>
      <c r="O373" s="9">
        <v>0</v>
      </c>
      <c r="P373" s="9">
        <v>0</v>
      </c>
      <c r="Q373" s="9">
        <f t="shared" si="134"/>
        <v>0</v>
      </c>
      <c r="R373" s="9">
        <v>0</v>
      </c>
      <c r="S373" s="9">
        <v>0</v>
      </c>
      <c r="T373" s="9">
        <v>0</v>
      </c>
      <c r="U373" s="10">
        <f t="shared" si="124"/>
        <v>7.5769055917563263E-2</v>
      </c>
    </row>
    <row r="374" spans="2:21">
      <c r="B374" s="11"/>
      <c r="C374" s="6"/>
      <c r="D374" s="6" t="s">
        <v>181</v>
      </c>
      <c r="E374" s="17" t="s">
        <v>182</v>
      </c>
      <c r="F374" s="18">
        <v>3897</v>
      </c>
      <c r="G374" s="9">
        <f t="shared" si="131"/>
        <v>5037</v>
      </c>
      <c r="H374" s="9">
        <f t="shared" si="132"/>
        <v>5037</v>
      </c>
      <c r="I374" s="9">
        <f t="shared" si="133"/>
        <v>5037</v>
      </c>
      <c r="J374" s="9">
        <v>0</v>
      </c>
      <c r="K374" s="9">
        <v>5037</v>
      </c>
      <c r="L374" s="9">
        <v>0</v>
      </c>
      <c r="M374" s="9">
        <v>0</v>
      </c>
      <c r="N374" s="9">
        <v>0</v>
      </c>
      <c r="O374" s="9">
        <v>0</v>
      </c>
      <c r="P374" s="9">
        <v>0</v>
      </c>
      <c r="Q374" s="9">
        <f t="shared" si="134"/>
        <v>0</v>
      </c>
      <c r="R374" s="9">
        <v>0</v>
      </c>
      <c r="S374" s="9">
        <v>0</v>
      </c>
      <c r="T374" s="9">
        <v>0</v>
      </c>
      <c r="U374" s="10">
        <f t="shared" si="124"/>
        <v>1.2925327174749808</v>
      </c>
    </row>
    <row r="375" spans="2:21">
      <c r="B375" s="11"/>
      <c r="C375" s="6"/>
      <c r="D375" s="6" t="s">
        <v>37</v>
      </c>
      <c r="E375" s="17" t="s">
        <v>38</v>
      </c>
      <c r="F375" s="18">
        <v>17900</v>
      </c>
      <c r="G375" s="9">
        <f t="shared" si="131"/>
        <v>15900</v>
      </c>
      <c r="H375" s="9">
        <f t="shared" si="132"/>
        <v>15900</v>
      </c>
      <c r="I375" s="9">
        <f t="shared" si="133"/>
        <v>15900</v>
      </c>
      <c r="J375" s="9">
        <v>0</v>
      </c>
      <c r="K375" s="9">
        <v>15900</v>
      </c>
      <c r="L375" s="9">
        <v>0</v>
      </c>
      <c r="M375" s="9">
        <v>0</v>
      </c>
      <c r="N375" s="9">
        <v>0</v>
      </c>
      <c r="O375" s="9">
        <v>0</v>
      </c>
      <c r="P375" s="9">
        <v>0</v>
      </c>
      <c r="Q375" s="9">
        <f t="shared" si="134"/>
        <v>0</v>
      </c>
      <c r="R375" s="9">
        <v>0</v>
      </c>
      <c r="S375" s="9">
        <v>0</v>
      </c>
      <c r="T375" s="9">
        <v>0</v>
      </c>
      <c r="U375" s="10">
        <f t="shared" si="124"/>
        <v>0.88826815642458101</v>
      </c>
    </row>
    <row r="376" spans="2:21" ht="22.5">
      <c r="B376" s="11"/>
      <c r="C376" s="6"/>
      <c r="D376" s="6" t="s">
        <v>250</v>
      </c>
      <c r="E376" s="17" t="s">
        <v>251</v>
      </c>
      <c r="F376" s="18">
        <v>79200</v>
      </c>
      <c r="G376" s="9">
        <f t="shared" si="131"/>
        <v>50000</v>
      </c>
      <c r="H376" s="9">
        <f t="shared" si="132"/>
        <v>50000</v>
      </c>
      <c r="I376" s="9">
        <f t="shared" si="133"/>
        <v>50000</v>
      </c>
      <c r="J376" s="9">
        <v>0</v>
      </c>
      <c r="K376" s="9">
        <v>50000</v>
      </c>
      <c r="L376" s="9">
        <v>0</v>
      </c>
      <c r="M376" s="9">
        <v>0</v>
      </c>
      <c r="N376" s="9">
        <v>0</v>
      </c>
      <c r="O376" s="9">
        <v>0</v>
      </c>
      <c r="P376" s="9">
        <v>0</v>
      </c>
      <c r="Q376" s="9">
        <f t="shared" si="134"/>
        <v>0</v>
      </c>
      <c r="R376" s="9">
        <v>0</v>
      </c>
      <c r="S376" s="9">
        <v>0</v>
      </c>
      <c r="T376" s="9">
        <v>0</v>
      </c>
      <c r="U376" s="10">
        <f t="shared" si="124"/>
        <v>0.63131313131313127</v>
      </c>
    </row>
    <row r="377" spans="2:21">
      <c r="B377" s="11"/>
      <c r="C377" s="6"/>
      <c r="D377" s="6" t="s">
        <v>167</v>
      </c>
      <c r="E377" s="17" t="s">
        <v>82</v>
      </c>
      <c r="F377" s="18">
        <v>0</v>
      </c>
      <c r="G377" s="9">
        <f t="shared" si="131"/>
        <v>200</v>
      </c>
      <c r="H377" s="9">
        <f t="shared" si="132"/>
        <v>200</v>
      </c>
      <c r="I377" s="9">
        <f t="shared" si="133"/>
        <v>200</v>
      </c>
      <c r="J377" s="9">
        <v>0</v>
      </c>
      <c r="K377" s="9">
        <v>200</v>
      </c>
      <c r="L377" s="9">
        <v>0</v>
      </c>
      <c r="M377" s="9">
        <v>0</v>
      </c>
      <c r="N377" s="9">
        <v>0</v>
      </c>
      <c r="O377" s="9">
        <v>0</v>
      </c>
      <c r="P377" s="9">
        <v>0</v>
      </c>
      <c r="Q377" s="9">
        <f t="shared" si="134"/>
        <v>0</v>
      </c>
      <c r="R377" s="9">
        <v>0</v>
      </c>
      <c r="S377" s="9">
        <v>0</v>
      </c>
      <c r="T377" s="9">
        <v>0</v>
      </c>
      <c r="U377" s="10">
        <v>0</v>
      </c>
    </row>
    <row r="378" spans="2:21">
      <c r="B378" s="11"/>
      <c r="C378" s="6"/>
      <c r="D378" s="6" t="s">
        <v>130</v>
      </c>
      <c r="E378" s="17" t="s">
        <v>83</v>
      </c>
      <c r="F378" s="18">
        <v>111564</v>
      </c>
      <c r="G378" s="9">
        <f t="shared" si="131"/>
        <v>119447</v>
      </c>
      <c r="H378" s="9">
        <f t="shared" si="132"/>
        <v>119447</v>
      </c>
      <c r="I378" s="9">
        <f t="shared" si="133"/>
        <v>119447</v>
      </c>
      <c r="J378" s="9">
        <v>0</v>
      </c>
      <c r="K378" s="9">
        <v>119447</v>
      </c>
      <c r="L378" s="9">
        <v>0</v>
      </c>
      <c r="M378" s="9">
        <v>0</v>
      </c>
      <c r="N378" s="9">
        <v>0</v>
      </c>
      <c r="O378" s="9">
        <v>0</v>
      </c>
      <c r="P378" s="9">
        <v>0</v>
      </c>
      <c r="Q378" s="9">
        <f t="shared" si="134"/>
        <v>0</v>
      </c>
      <c r="R378" s="9">
        <v>0</v>
      </c>
      <c r="S378" s="9">
        <v>0</v>
      </c>
      <c r="T378" s="9">
        <v>0</v>
      </c>
      <c r="U378" s="10">
        <f>G378/F378</f>
        <v>1.0706589939406976</v>
      </c>
    </row>
    <row r="379" spans="2:21" ht="22.5">
      <c r="B379" s="11"/>
      <c r="C379" s="6"/>
      <c r="D379" s="6" t="s">
        <v>168</v>
      </c>
      <c r="E379" s="17" t="s">
        <v>169</v>
      </c>
      <c r="F379" s="18">
        <v>500</v>
      </c>
      <c r="G379" s="9">
        <f t="shared" si="131"/>
        <v>450</v>
      </c>
      <c r="H379" s="9">
        <f t="shared" si="132"/>
        <v>450</v>
      </c>
      <c r="I379" s="9">
        <f t="shared" si="133"/>
        <v>450</v>
      </c>
      <c r="J379" s="9">
        <v>0</v>
      </c>
      <c r="K379" s="9">
        <v>450</v>
      </c>
      <c r="L379" s="9">
        <v>0</v>
      </c>
      <c r="M379" s="9">
        <v>0</v>
      </c>
      <c r="N379" s="9">
        <v>0</v>
      </c>
      <c r="O379" s="9">
        <v>0</v>
      </c>
      <c r="P379" s="9">
        <v>0</v>
      </c>
      <c r="Q379" s="9">
        <f t="shared" si="134"/>
        <v>0</v>
      </c>
      <c r="R379" s="9">
        <v>0</v>
      </c>
      <c r="S379" s="9">
        <v>0</v>
      </c>
      <c r="T379" s="9">
        <v>0</v>
      </c>
      <c r="U379" s="10">
        <f>G379/F379</f>
        <v>0.9</v>
      </c>
    </row>
    <row r="380" spans="2:21">
      <c r="B380" s="11"/>
      <c r="C380" s="6"/>
      <c r="D380" s="6" t="s">
        <v>131</v>
      </c>
      <c r="E380" s="17" t="s">
        <v>132</v>
      </c>
      <c r="F380" s="18">
        <v>0</v>
      </c>
      <c r="G380" s="9">
        <f t="shared" si="131"/>
        <v>11751</v>
      </c>
      <c r="H380" s="9">
        <f t="shared" si="132"/>
        <v>11751</v>
      </c>
      <c r="I380" s="9">
        <f t="shared" si="133"/>
        <v>11751</v>
      </c>
      <c r="J380" s="9">
        <v>11751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f t="shared" si="134"/>
        <v>0</v>
      </c>
      <c r="R380" s="9">
        <v>0</v>
      </c>
      <c r="S380" s="9">
        <v>0</v>
      </c>
      <c r="T380" s="9">
        <v>0</v>
      </c>
      <c r="U380" s="10">
        <v>0</v>
      </c>
    </row>
    <row r="381" spans="2:21">
      <c r="B381" s="11"/>
      <c r="C381" s="6" t="s">
        <v>252</v>
      </c>
      <c r="D381" s="6"/>
      <c r="E381" s="17" t="s">
        <v>253</v>
      </c>
      <c r="F381" s="9">
        <f t="shared" ref="F381:T381" si="135">SUM(F382:F404)</f>
        <v>23155298</v>
      </c>
      <c r="G381" s="9">
        <f t="shared" si="135"/>
        <v>19416325</v>
      </c>
      <c r="H381" s="9">
        <f t="shared" si="135"/>
        <v>18462325</v>
      </c>
      <c r="I381" s="9">
        <f t="shared" si="135"/>
        <v>14141575</v>
      </c>
      <c r="J381" s="9">
        <f t="shared" si="135"/>
        <v>12314260</v>
      </c>
      <c r="K381" s="9">
        <f t="shared" si="135"/>
        <v>1827315</v>
      </c>
      <c r="L381" s="9">
        <f t="shared" si="135"/>
        <v>4300000</v>
      </c>
      <c r="M381" s="9">
        <f t="shared" si="135"/>
        <v>20750</v>
      </c>
      <c r="N381" s="9">
        <f t="shared" si="135"/>
        <v>0</v>
      </c>
      <c r="O381" s="9">
        <f t="shared" si="135"/>
        <v>0</v>
      </c>
      <c r="P381" s="9">
        <f t="shared" si="135"/>
        <v>0</v>
      </c>
      <c r="Q381" s="9">
        <f t="shared" si="135"/>
        <v>954000</v>
      </c>
      <c r="R381" s="9">
        <f t="shared" si="135"/>
        <v>954000</v>
      </c>
      <c r="S381" s="9">
        <f t="shared" si="135"/>
        <v>0</v>
      </c>
      <c r="T381" s="9">
        <f t="shared" si="135"/>
        <v>0</v>
      </c>
      <c r="U381" s="10">
        <f t="shared" ref="U381:U402" si="136">G381/F381</f>
        <v>0.83852624138113019</v>
      </c>
    </row>
    <row r="382" spans="2:21" ht="22.5">
      <c r="B382" s="11"/>
      <c r="C382" s="6"/>
      <c r="D382" s="6" t="s">
        <v>246</v>
      </c>
      <c r="E382" s="17" t="s">
        <v>247</v>
      </c>
      <c r="F382" s="18">
        <v>4550000</v>
      </c>
      <c r="G382" s="9">
        <f t="shared" ref="G382:G404" si="137">SUM(H382+Q382)</f>
        <v>3550000</v>
      </c>
      <c r="H382" s="9">
        <f t="shared" ref="H382:H404" si="138">SUM(I382+L382+M382+N382+O382+P382)</f>
        <v>3550000</v>
      </c>
      <c r="I382" s="9">
        <f t="shared" ref="I382:I404" si="139">SUM(J382:K382)</f>
        <v>0</v>
      </c>
      <c r="J382" s="9">
        <v>0</v>
      </c>
      <c r="K382" s="9">
        <v>0</v>
      </c>
      <c r="L382" s="9">
        <v>3550000</v>
      </c>
      <c r="M382" s="9">
        <v>0</v>
      </c>
      <c r="N382" s="9">
        <v>0</v>
      </c>
      <c r="O382" s="9">
        <v>0</v>
      </c>
      <c r="P382" s="9">
        <v>0</v>
      </c>
      <c r="Q382" s="9">
        <f t="shared" ref="Q382:Q404" si="140">SUM(R382+T382)</f>
        <v>0</v>
      </c>
      <c r="R382" s="9">
        <v>0</v>
      </c>
      <c r="S382" s="9">
        <v>0</v>
      </c>
      <c r="T382" s="9">
        <v>0</v>
      </c>
      <c r="U382" s="10">
        <f t="shared" si="136"/>
        <v>0.78021978021978022</v>
      </c>
    </row>
    <row r="383" spans="2:21" ht="45">
      <c r="B383" s="11"/>
      <c r="C383" s="6"/>
      <c r="D383" s="6" t="s">
        <v>242</v>
      </c>
      <c r="E383" s="17" t="s">
        <v>243</v>
      </c>
      <c r="F383" s="18">
        <v>1108000</v>
      </c>
      <c r="G383" s="9">
        <f t="shared" si="137"/>
        <v>750000</v>
      </c>
      <c r="H383" s="9">
        <f t="shared" si="138"/>
        <v>750000</v>
      </c>
      <c r="I383" s="9">
        <f t="shared" si="139"/>
        <v>0</v>
      </c>
      <c r="J383" s="9">
        <v>0</v>
      </c>
      <c r="K383" s="9">
        <v>0</v>
      </c>
      <c r="L383" s="9">
        <v>750000</v>
      </c>
      <c r="M383" s="9">
        <v>0</v>
      </c>
      <c r="N383" s="9">
        <v>0</v>
      </c>
      <c r="O383" s="9">
        <v>0</v>
      </c>
      <c r="P383" s="9">
        <v>0</v>
      </c>
      <c r="Q383" s="9">
        <f t="shared" si="140"/>
        <v>0</v>
      </c>
      <c r="R383" s="9">
        <v>0</v>
      </c>
      <c r="S383" s="9">
        <v>0</v>
      </c>
      <c r="T383" s="9">
        <v>0</v>
      </c>
      <c r="U383" s="10">
        <f t="shared" si="136"/>
        <v>0.67689530685920574</v>
      </c>
    </row>
    <row r="384" spans="2:21">
      <c r="B384" s="11"/>
      <c r="C384" s="6"/>
      <c r="D384" s="6" t="s">
        <v>179</v>
      </c>
      <c r="E384" s="17" t="s">
        <v>180</v>
      </c>
      <c r="F384" s="18">
        <v>17194</v>
      </c>
      <c r="G384" s="9">
        <f t="shared" si="137"/>
        <v>20750</v>
      </c>
      <c r="H384" s="9">
        <f t="shared" si="138"/>
        <v>20750</v>
      </c>
      <c r="I384" s="9">
        <f t="shared" si="139"/>
        <v>0</v>
      </c>
      <c r="J384" s="9">
        <v>0</v>
      </c>
      <c r="K384" s="9">
        <v>0</v>
      </c>
      <c r="L384" s="9">
        <v>0</v>
      </c>
      <c r="M384" s="9">
        <v>20750</v>
      </c>
      <c r="N384" s="9">
        <v>0</v>
      </c>
      <c r="O384" s="9">
        <v>0</v>
      </c>
      <c r="P384" s="9">
        <v>0</v>
      </c>
      <c r="Q384" s="9">
        <f t="shared" si="140"/>
        <v>0</v>
      </c>
      <c r="R384" s="9">
        <v>0</v>
      </c>
      <c r="S384" s="9">
        <v>0</v>
      </c>
      <c r="T384" s="9">
        <v>0</v>
      </c>
      <c r="U384" s="10">
        <f t="shared" si="136"/>
        <v>1.2068163312783529</v>
      </c>
    </row>
    <row r="385" spans="2:21">
      <c r="B385" s="11"/>
      <c r="C385" s="6"/>
      <c r="D385" s="6" t="s">
        <v>120</v>
      </c>
      <c r="E385" s="17" t="s">
        <v>77</v>
      </c>
      <c r="F385" s="18">
        <v>10046126</v>
      </c>
      <c r="G385" s="9">
        <f t="shared" si="137"/>
        <v>9316564</v>
      </c>
      <c r="H385" s="9">
        <f t="shared" si="138"/>
        <v>9316564</v>
      </c>
      <c r="I385" s="9">
        <f t="shared" si="139"/>
        <v>9316564</v>
      </c>
      <c r="J385" s="9">
        <v>9316564</v>
      </c>
      <c r="K385" s="9">
        <v>0</v>
      </c>
      <c r="L385" s="9">
        <v>0</v>
      </c>
      <c r="M385" s="9">
        <v>0</v>
      </c>
      <c r="N385" s="9">
        <v>0</v>
      </c>
      <c r="O385" s="9">
        <v>0</v>
      </c>
      <c r="P385" s="9">
        <v>0</v>
      </c>
      <c r="Q385" s="9">
        <f t="shared" si="140"/>
        <v>0</v>
      </c>
      <c r="R385" s="9">
        <v>0</v>
      </c>
      <c r="S385" s="9">
        <v>0</v>
      </c>
      <c r="T385" s="9">
        <v>0</v>
      </c>
      <c r="U385" s="10">
        <f t="shared" si="136"/>
        <v>0.92737877267316771</v>
      </c>
    </row>
    <row r="386" spans="2:21">
      <c r="B386" s="11"/>
      <c r="C386" s="6"/>
      <c r="D386" s="6" t="s">
        <v>121</v>
      </c>
      <c r="E386" s="17" t="s">
        <v>78</v>
      </c>
      <c r="F386" s="18">
        <v>808833</v>
      </c>
      <c r="G386" s="9">
        <f t="shared" si="137"/>
        <v>891467</v>
      </c>
      <c r="H386" s="9">
        <f t="shared" si="138"/>
        <v>891467</v>
      </c>
      <c r="I386" s="9">
        <f t="shared" si="139"/>
        <v>891467</v>
      </c>
      <c r="J386" s="9">
        <v>891467</v>
      </c>
      <c r="K386" s="9">
        <v>0</v>
      </c>
      <c r="L386" s="9">
        <v>0</v>
      </c>
      <c r="M386" s="9">
        <v>0</v>
      </c>
      <c r="N386" s="9">
        <v>0</v>
      </c>
      <c r="O386" s="9">
        <v>0</v>
      </c>
      <c r="P386" s="9">
        <v>0</v>
      </c>
      <c r="Q386" s="9">
        <f t="shared" si="140"/>
        <v>0</v>
      </c>
      <c r="R386" s="9">
        <v>0</v>
      </c>
      <c r="S386" s="9">
        <v>0</v>
      </c>
      <c r="T386" s="9">
        <v>0</v>
      </c>
      <c r="U386" s="10">
        <f t="shared" si="136"/>
        <v>1.1021644764741301</v>
      </c>
    </row>
    <row r="387" spans="2:21">
      <c r="B387" s="11"/>
      <c r="C387" s="6"/>
      <c r="D387" s="6" t="s">
        <v>122</v>
      </c>
      <c r="E387" s="17" t="s">
        <v>79</v>
      </c>
      <c r="F387" s="18">
        <v>1554053</v>
      </c>
      <c r="G387" s="9">
        <f t="shared" si="137"/>
        <v>1775758</v>
      </c>
      <c r="H387" s="9">
        <f t="shared" si="138"/>
        <v>1775758</v>
      </c>
      <c r="I387" s="9">
        <f t="shared" si="139"/>
        <v>1775758</v>
      </c>
      <c r="J387" s="9">
        <v>1775758</v>
      </c>
      <c r="K387" s="9">
        <v>0</v>
      </c>
      <c r="L387" s="9">
        <v>0</v>
      </c>
      <c r="M387" s="9">
        <v>0</v>
      </c>
      <c r="N387" s="9">
        <v>0</v>
      </c>
      <c r="O387" s="9">
        <v>0</v>
      </c>
      <c r="P387" s="9">
        <v>0</v>
      </c>
      <c r="Q387" s="9">
        <f t="shared" si="140"/>
        <v>0</v>
      </c>
      <c r="R387" s="9">
        <v>0</v>
      </c>
      <c r="S387" s="9">
        <v>0</v>
      </c>
      <c r="T387" s="9">
        <v>0</v>
      </c>
      <c r="U387" s="10">
        <f t="shared" si="136"/>
        <v>1.1426624445884406</v>
      </c>
    </row>
    <row r="388" spans="2:21">
      <c r="B388" s="11"/>
      <c r="C388" s="6"/>
      <c r="D388" s="6" t="s">
        <v>123</v>
      </c>
      <c r="E388" s="17" t="s">
        <v>80</v>
      </c>
      <c r="F388" s="18">
        <v>171496</v>
      </c>
      <c r="G388" s="9">
        <f t="shared" si="137"/>
        <v>195758</v>
      </c>
      <c r="H388" s="9">
        <f t="shared" si="138"/>
        <v>195758</v>
      </c>
      <c r="I388" s="9">
        <f t="shared" si="139"/>
        <v>195758</v>
      </c>
      <c r="J388" s="9">
        <v>195758</v>
      </c>
      <c r="K388" s="9">
        <v>0</v>
      </c>
      <c r="L388" s="9">
        <v>0</v>
      </c>
      <c r="M388" s="9">
        <v>0</v>
      </c>
      <c r="N388" s="9">
        <v>0</v>
      </c>
      <c r="O388" s="9">
        <v>0</v>
      </c>
      <c r="P388" s="9">
        <v>0</v>
      </c>
      <c r="Q388" s="9">
        <f t="shared" si="140"/>
        <v>0</v>
      </c>
      <c r="R388" s="9">
        <v>0</v>
      </c>
      <c r="S388" s="9">
        <v>0</v>
      </c>
      <c r="T388" s="9">
        <v>0</v>
      </c>
      <c r="U388" s="10">
        <f t="shared" si="136"/>
        <v>1.1414726874096188</v>
      </c>
    </row>
    <row r="389" spans="2:21">
      <c r="B389" s="11"/>
      <c r="C389" s="6"/>
      <c r="D389" s="6" t="s">
        <v>103</v>
      </c>
      <c r="E389" s="17" t="s">
        <v>81</v>
      </c>
      <c r="F389" s="18">
        <v>33531</v>
      </c>
      <c r="G389" s="9">
        <f t="shared" si="137"/>
        <v>37250</v>
      </c>
      <c r="H389" s="9">
        <f t="shared" si="138"/>
        <v>37250</v>
      </c>
      <c r="I389" s="9">
        <f t="shared" si="139"/>
        <v>37250</v>
      </c>
      <c r="J389" s="9">
        <v>37250</v>
      </c>
      <c r="K389" s="9">
        <v>0</v>
      </c>
      <c r="L389" s="9">
        <v>0</v>
      </c>
      <c r="M389" s="9">
        <v>0</v>
      </c>
      <c r="N389" s="9">
        <v>0</v>
      </c>
      <c r="O389" s="9">
        <v>0</v>
      </c>
      <c r="P389" s="9">
        <v>0</v>
      </c>
      <c r="Q389" s="9">
        <f t="shared" si="140"/>
        <v>0</v>
      </c>
      <c r="R389" s="9">
        <v>0</v>
      </c>
      <c r="S389" s="9">
        <v>0</v>
      </c>
      <c r="T389" s="9">
        <v>0</v>
      </c>
      <c r="U389" s="10">
        <f t="shared" si="136"/>
        <v>1.1109122901195909</v>
      </c>
    </row>
    <row r="390" spans="2:21">
      <c r="B390" s="11"/>
      <c r="C390" s="6"/>
      <c r="D390" s="6" t="s">
        <v>125</v>
      </c>
      <c r="E390" s="17" t="s">
        <v>65</v>
      </c>
      <c r="F390" s="18">
        <v>175689</v>
      </c>
      <c r="G390" s="9">
        <f t="shared" si="137"/>
        <v>163700</v>
      </c>
      <c r="H390" s="9">
        <f t="shared" si="138"/>
        <v>163700</v>
      </c>
      <c r="I390" s="9">
        <f t="shared" si="139"/>
        <v>163700</v>
      </c>
      <c r="J390" s="9">
        <v>0</v>
      </c>
      <c r="K390" s="9">
        <v>163700</v>
      </c>
      <c r="L390" s="9">
        <v>0</v>
      </c>
      <c r="M390" s="9">
        <v>0</v>
      </c>
      <c r="N390" s="9">
        <v>0</v>
      </c>
      <c r="O390" s="9">
        <v>0</v>
      </c>
      <c r="P390" s="9">
        <v>0</v>
      </c>
      <c r="Q390" s="9">
        <f t="shared" si="140"/>
        <v>0</v>
      </c>
      <c r="R390" s="9">
        <v>0</v>
      </c>
      <c r="S390" s="9">
        <v>0</v>
      </c>
      <c r="T390" s="9">
        <v>0</v>
      </c>
      <c r="U390" s="10">
        <f t="shared" si="136"/>
        <v>0.93176009881096711</v>
      </c>
    </row>
    <row r="391" spans="2:21">
      <c r="B391" s="11"/>
      <c r="C391" s="6"/>
      <c r="D391" s="6" t="s">
        <v>218</v>
      </c>
      <c r="E391" s="17" t="s">
        <v>195</v>
      </c>
      <c r="F391" s="18">
        <v>17548</v>
      </c>
      <c r="G391" s="9">
        <f t="shared" si="137"/>
        <v>21800</v>
      </c>
      <c r="H391" s="9">
        <f t="shared" si="138"/>
        <v>21800</v>
      </c>
      <c r="I391" s="9">
        <f t="shared" si="139"/>
        <v>21800</v>
      </c>
      <c r="J391" s="9">
        <v>0</v>
      </c>
      <c r="K391" s="9">
        <v>21800</v>
      </c>
      <c r="L391" s="9">
        <v>0</v>
      </c>
      <c r="M391" s="9">
        <v>0</v>
      </c>
      <c r="N391" s="9">
        <v>0</v>
      </c>
      <c r="O391" s="9">
        <v>0</v>
      </c>
      <c r="P391" s="9">
        <v>0</v>
      </c>
      <c r="Q391" s="9">
        <f t="shared" si="140"/>
        <v>0</v>
      </c>
      <c r="R391" s="9">
        <v>0</v>
      </c>
      <c r="S391" s="9">
        <v>0</v>
      </c>
      <c r="T391" s="9">
        <v>0</v>
      </c>
      <c r="U391" s="10">
        <f t="shared" si="136"/>
        <v>1.2423068155915205</v>
      </c>
    </row>
    <row r="392" spans="2:21">
      <c r="B392" s="11"/>
      <c r="C392" s="6"/>
      <c r="D392" s="6" t="s">
        <v>88</v>
      </c>
      <c r="E392" s="17" t="s">
        <v>89</v>
      </c>
      <c r="F392" s="18">
        <v>438100</v>
      </c>
      <c r="G392" s="9">
        <f t="shared" si="137"/>
        <v>462500</v>
      </c>
      <c r="H392" s="9">
        <f t="shared" si="138"/>
        <v>462500</v>
      </c>
      <c r="I392" s="9">
        <f t="shared" si="139"/>
        <v>462500</v>
      </c>
      <c r="J392" s="9">
        <v>0</v>
      </c>
      <c r="K392" s="9">
        <v>462500</v>
      </c>
      <c r="L392" s="9">
        <v>0</v>
      </c>
      <c r="M392" s="9">
        <v>0</v>
      </c>
      <c r="N392" s="9">
        <v>0</v>
      </c>
      <c r="O392" s="9">
        <v>0</v>
      </c>
      <c r="P392" s="9">
        <v>0</v>
      </c>
      <c r="Q392" s="9">
        <f t="shared" si="140"/>
        <v>0</v>
      </c>
      <c r="R392" s="9">
        <v>0</v>
      </c>
      <c r="S392" s="9">
        <v>0</v>
      </c>
      <c r="T392" s="9">
        <v>0</v>
      </c>
      <c r="U392" s="10">
        <f t="shared" si="136"/>
        <v>1.0556950467929695</v>
      </c>
    </row>
    <row r="393" spans="2:21">
      <c r="B393" s="11"/>
      <c r="C393" s="6"/>
      <c r="D393" s="6" t="s">
        <v>97</v>
      </c>
      <c r="E393" s="17" t="s">
        <v>98</v>
      </c>
      <c r="F393" s="18">
        <v>263795</v>
      </c>
      <c r="G393" s="9">
        <f t="shared" si="137"/>
        <v>177494</v>
      </c>
      <c r="H393" s="9">
        <f t="shared" si="138"/>
        <v>177494</v>
      </c>
      <c r="I393" s="9">
        <f t="shared" si="139"/>
        <v>177494</v>
      </c>
      <c r="J393" s="9">
        <v>0</v>
      </c>
      <c r="K393" s="9">
        <v>177494</v>
      </c>
      <c r="L393" s="9">
        <v>0</v>
      </c>
      <c r="M393" s="9">
        <v>0</v>
      </c>
      <c r="N393" s="9">
        <v>0</v>
      </c>
      <c r="O393" s="9">
        <v>0</v>
      </c>
      <c r="P393" s="9">
        <v>0</v>
      </c>
      <c r="Q393" s="9">
        <f t="shared" si="140"/>
        <v>0</v>
      </c>
      <c r="R393" s="9">
        <v>0</v>
      </c>
      <c r="S393" s="9">
        <v>0</v>
      </c>
      <c r="T393" s="9">
        <v>0</v>
      </c>
      <c r="U393" s="10">
        <f t="shared" si="136"/>
        <v>0.6728482344244584</v>
      </c>
    </row>
    <row r="394" spans="2:21">
      <c r="B394" s="11"/>
      <c r="C394" s="6"/>
      <c r="D394" s="6" t="s">
        <v>181</v>
      </c>
      <c r="E394" s="17" t="s">
        <v>182</v>
      </c>
      <c r="F394" s="18">
        <v>17873</v>
      </c>
      <c r="G394" s="9">
        <f t="shared" si="137"/>
        <v>17750</v>
      </c>
      <c r="H394" s="9">
        <f t="shared" si="138"/>
        <v>17750</v>
      </c>
      <c r="I394" s="9">
        <f t="shared" si="139"/>
        <v>17750</v>
      </c>
      <c r="J394" s="9">
        <v>0</v>
      </c>
      <c r="K394" s="9">
        <v>17750</v>
      </c>
      <c r="L394" s="9">
        <v>0</v>
      </c>
      <c r="M394" s="9">
        <v>0</v>
      </c>
      <c r="N394" s="9">
        <v>0</v>
      </c>
      <c r="O394" s="9">
        <v>0</v>
      </c>
      <c r="P394" s="9">
        <v>0</v>
      </c>
      <c r="Q394" s="9">
        <f t="shared" si="140"/>
        <v>0</v>
      </c>
      <c r="R394" s="9">
        <v>0</v>
      </c>
      <c r="S394" s="9">
        <v>0</v>
      </c>
      <c r="T394" s="9">
        <v>0</v>
      </c>
      <c r="U394" s="10">
        <f t="shared" si="136"/>
        <v>0.99311811111732784</v>
      </c>
    </row>
    <row r="395" spans="2:21">
      <c r="B395" s="11"/>
      <c r="C395" s="6"/>
      <c r="D395" s="6" t="s">
        <v>37</v>
      </c>
      <c r="E395" s="17" t="s">
        <v>38</v>
      </c>
      <c r="F395" s="18">
        <v>195401</v>
      </c>
      <c r="G395" s="9">
        <f t="shared" si="137"/>
        <v>190532</v>
      </c>
      <c r="H395" s="9">
        <f t="shared" si="138"/>
        <v>190532</v>
      </c>
      <c r="I395" s="9">
        <f t="shared" si="139"/>
        <v>190532</v>
      </c>
      <c r="J395" s="9">
        <v>0</v>
      </c>
      <c r="K395" s="9">
        <v>190532</v>
      </c>
      <c r="L395" s="9">
        <v>0</v>
      </c>
      <c r="M395" s="9">
        <v>0</v>
      </c>
      <c r="N395" s="9">
        <v>0</v>
      </c>
      <c r="O395" s="9">
        <v>0</v>
      </c>
      <c r="P395" s="9">
        <v>0</v>
      </c>
      <c r="Q395" s="9">
        <f t="shared" si="140"/>
        <v>0</v>
      </c>
      <c r="R395" s="9">
        <v>0</v>
      </c>
      <c r="S395" s="9">
        <v>0</v>
      </c>
      <c r="T395" s="9">
        <v>0</v>
      </c>
      <c r="U395" s="10">
        <f t="shared" si="136"/>
        <v>0.9750820108392485</v>
      </c>
    </row>
    <row r="396" spans="2:21" ht="22.5">
      <c r="B396" s="11"/>
      <c r="C396" s="6"/>
      <c r="D396" s="6" t="s">
        <v>250</v>
      </c>
      <c r="E396" s="17" t="s">
        <v>251</v>
      </c>
      <c r="F396" s="18">
        <v>159800</v>
      </c>
      <c r="G396" s="9">
        <f t="shared" si="137"/>
        <v>140000</v>
      </c>
      <c r="H396" s="9">
        <f t="shared" si="138"/>
        <v>140000</v>
      </c>
      <c r="I396" s="9">
        <f t="shared" si="139"/>
        <v>140000</v>
      </c>
      <c r="J396" s="9">
        <v>0</v>
      </c>
      <c r="K396" s="9">
        <v>140000</v>
      </c>
      <c r="L396" s="9">
        <v>0</v>
      </c>
      <c r="M396" s="9">
        <v>0</v>
      </c>
      <c r="N396" s="9">
        <v>0</v>
      </c>
      <c r="O396" s="9">
        <v>0</v>
      </c>
      <c r="P396" s="9">
        <v>0</v>
      </c>
      <c r="Q396" s="9">
        <f t="shared" si="140"/>
        <v>0</v>
      </c>
      <c r="R396" s="9">
        <v>0</v>
      </c>
      <c r="S396" s="9">
        <v>0</v>
      </c>
      <c r="T396" s="9">
        <v>0</v>
      </c>
      <c r="U396" s="10">
        <f t="shared" si="136"/>
        <v>0.87609511889862324</v>
      </c>
    </row>
    <row r="397" spans="2:21">
      <c r="B397" s="11"/>
      <c r="C397" s="6"/>
      <c r="D397" s="6" t="s">
        <v>128</v>
      </c>
      <c r="E397" s="17" t="s">
        <v>129</v>
      </c>
      <c r="F397" s="18">
        <v>19237</v>
      </c>
      <c r="G397" s="9">
        <f t="shared" si="137"/>
        <v>19397</v>
      </c>
      <c r="H397" s="9">
        <f t="shared" si="138"/>
        <v>19397</v>
      </c>
      <c r="I397" s="9">
        <f t="shared" si="139"/>
        <v>19397</v>
      </c>
      <c r="J397" s="9">
        <v>0</v>
      </c>
      <c r="K397" s="9">
        <v>19397</v>
      </c>
      <c r="L397" s="9">
        <v>0</v>
      </c>
      <c r="M397" s="9">
        <v>0</v>
      </c>
      <c r="N397" s="9">
        <v>0</v>
      </c>
      <c r="O397" s="9">
        <v>0</v>
      </c>
      <c r="P397" s="9">
        <v>0</v>
      </c>
      <c r="Q397" s="9">
        <f t="shared" si="140"/>
        <v>0</v>
      </c>
      <c r="R397" s="9">
        <v>0</v>
      </c>
      <c r="S397" s="9">
        <v>0</v>
      </c>
      <c r="T397" s="9">
        <v>0</v>
      </c>
      <c r="U397" s="10">
        <f t="shared" si="136"/>
        <v>1.0083173051931174</v>
      </c>
    </row>
    <row r="398" spans="2:21" ht="22.5">
      <c r="B398" s="11"/>
      <c r="C398" s="6"/>
      <c r="D398" s="6" t="s">
        <v>104</v>
      </c>
      <c r="E398" s="17" t="s">
        <v>105</v>
      </c>
      <c r="F398" s="18">
        <v>900</v>
      </c>
      <c r="G398" s="9">
        <f t="shared" si="137"/>
        <v>2100</v>
      </c>
      <c r="H398" s="9">
        <f t="shared" si="138"/>
        <v>2100</v>
      </c>
      <c r="I398" s="9">
        <f t="shared" si="139"/>
        <v>2100</v>
      </c>
      <c r="J398" s="9">
        <v>0</v>
      </c>
      <c r="K398" s="9">
        <v>2100</v>
      </c>
      <c r="L398" s="9">
        <v>0</v>
      </c>
      <c r="M398" s="9">
        <v>0</v>
      </c>
      <c r="N398" s="9">
        <v>0</v>
      </c>
      <c r="O398" s="9">
        <v>0</v>
      </c>
      <c r="P398" s="9">
        <v>0</v>
      </c>
      <c r="Q398" s="9">
        <f t="shared" si="140"/>
        <v>0</v>
      </c>
      <c r="R398" s="9">
        <v>0</v>
      </c>
      <c r="S398" s="9">
        <v>0</v>
      </c>
      <c r="T398" s="9">
        <v>0</v>
      </c>
      <c r="U398" s="10">
        <f t="shared" si="136"/>
        <v>2.3333333333333335</v>
      </c>
    </row>
    <row r="399" spans="2:21">
      <c r="B399" s="11"/>
      <c r="C399" s="6"/>
      <c r="D399" s="6" t="s">
        <v>167</v>
      </c>
      <c r="E399" s="17" t="s">
        <v>82</v>
      </c>
      <c r="F399" s="18">
        <v>2650</v>
      </c>
      <c r="G399" s="9">
        <f t="shared" si="137"/>
        <v>2950</v>
      </c>
      <c r="H399" s="9">
        <f t="shared" si="138"/>
        <v>2950</v>
      </c>
      <c r="I399" s="9">
        <f t="shared" si="139"/>
        <v>2950</v>
      </c>
      <c r="J399" s="9">
        <v>0</v>
      </c>
      <c r="K399" s="9">
        <v>2950</v>
      </c>
      <c r="L399" s="9">
        <v>0</v>
      </c>
      <c r="M399" s="9">
        <v>0</v>
      </c>
      <c r="N399" s="9">
        <v>0</v>
      </c>
      <c r="O399" s="9">
        <v>0</v>
      </c>
      <c r="P399" s="9">
        <v>0</v>
      </c>
      <c r="Q399" s="9">
        <f t="shared" si="140"/>
        <v>0</v>
      </c>
      <c r="R399" s="9">
        <v>0</v>
      </c>
      <c r="S399" s="9">
        <v>0</v>
      </c>
      <c r="T399" s="9">
        <v>0</v>
      </c>
      <c r="U399" s="10">
        <f t="shared" si="136"/>
        <v>1.1132075471698113</v>
      </c>
    </row>
    <row r="400" spans="2:21">
      <c r="B400" s="11"/>
      <c r="C400" s="6"/>
      <c r="D400" s="6" t="s">
        <v>109</v>
      </c>
      <c r="E400" s="17" t="s">
        <v>110</v>
      </c>
      <c r="F400" s="18">
        <v>1878</v>
      </c>
      <c r="G400" s="9">
        <f t="shared" si="137"/>
        <v>1878</v>
      </c>
      <c r="H400" s="9">
        <f t="shared" si="138"/>
        <v>1878</v>
      </c>
      <c r="I400" s="9">
        <f t="shared" si="139"/>
        <v>1878</v>
      </c>
      <c r="J400" s="9">
        <v>0</v>
      </c>
      <c r="K400" s="9">
        <v>1878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f t="shared" si="140"/>
        <v>0</v>
      </c>
      <c r="R400" s="9">
        <v>0</v>
      </c>
      <c r="S400" s="9">
        <v>0</v>
      </c>
      <c r="T400" s="9">
        <v>0</v>
      </c>
      <c r="U400" s="10">
        <f t="shared" si="136"/>
        <v>1</v>
      </c>
    </row>
    <row r="401" spans="2:21">
      <c r="B401" s="11"/>
      <c r="C401" s="6"/>
      <c r="D401" s="6" t="s">
        <v>130</v>
      </c>
      <c r="E401" s="17" t="s">
        <v>83</v>
      </c>
      <c r="F401" s="18">
        <v>620354</v>
      </c>
      <c r="G401" s="9">
        <f t="shared" si="137"/>
        <v>612414</v>
      </c>
      <c r="H401" s="9">
        <f t="shared" si="138"/>
        <v>612414</v>
      </c>
      <c r="I401" s="9">
        <f t="shared" si="139"/>
        <v>612414</v>
      </c>
      <c r="J401" s="9">
        <v>0</v>
      </c>
      <c r="K401" s="9">
        <v>612414</v>
      </c>
      <c r="L401" s="9">
        <v>0</v>
      </c>
      <c r="M401" s="9">
        <v>0</v>
      </c>
      <c r="N401" s="9">
        <v>0</v>
      </c>
      <c r="O401" s="9">
        <v>0</v>
      </c>
      <c r="P401" s="9">
        <v>0</v>
      </c>
      <c r="Q401" s="9">
        <f t="shared" si="140"/>
        <v>0</v>
      </c>
      <c r="R401" s="9">
        <v>0</v>
      </c>
      <c r="S401" s="9">
        <v>0</v>
      </c>
      <c r="T401" s="9">
        <v>0</v>
      </c>
      <c r="U401" s="10">
        <f t="shared" si="136"/>
        <v>0.98720085628528231</v>
      </c>
    </row>
    <row r="402" spans="2:21" ht="22.5">
      <c r="B402" s="11"/>
      <c r="C402" s="6"/>
      <c r="D402" s="6" t="s">
        <v>168</v>
      </c>
      <c r="E402" s="17" t="s">
        <v>169</v>
      </c>
      <c r="F402" s="18">
        <v>12960</v>
      </c>
      <c r="G402" s="9">
        <f t="shared" si="137"/>
        <v>14800</v>
      </c>
      <c r="H402" s="9">
        <f t="shared" si="138"/>
        <v>14800</v>
      </c>
      <c r="I402" s="9">
        <f t="shared" si="139"/>
        <v>14800</v>
      </c>
      <c r="J402" s="9">
        <v>0</v>
      </c>
      <c r="K402" s="9">
        <v>14800</v>
      </c>
      <c r="L402" s="9">
        <v>0</v>
      </c>
      <c r="M402" s="9">
        <v>0</v>
      </c>
      <c r="N402" s="9">
        <v>0</v>
      </c>
      <c r="O402" s="9">
        <v>0</v>
      </c>
      <c r="P402" s="9">
        <v>0</v>
      </c>
      <c r="Q402" s="9">
        <f t="shared" si="140"/>
        <v>0</v>
      </c>
      <c r="R402" s="9">
        <v>0</v>
      </c>
      <c r="S402" s="9">
        <v>0</v>
      </c>
      <c r="T402" s="9">
        <v>0</v>
      </c>
      <c r="U402" s="10">
        <f t="shared" si="136"/>
        <v>1.1419753086419753</v>
      </c>
    </row>
    <row r="403" spans="2:21">
      <c r="B403" s="11"/>
      <c r="C403" s="6"/>
      <c r="D403" s="6" t="s">
        <v>131</v>
      </c>
      <c r="E403" s="17" t="s">
        <v>132</v>
      </c>
      <c r="F403" s="18">
        <v>0</v>
      </c>
      <c r="G403" s="9">
        <f t="shared" si="137"/>
        <v>97463</v>
      </c>
      <c r="H403" s="9">
        <f t="shared" si="138"/>
        <v>97463</v>
      </c>
      <c r="I403" s="9">
        <f t="shared" si="139"/>
        <v>97463</v>
      </c>
      <c r="J403" s="9">
        <v>97463</v>
      </c>
      <c r="K403" s="9">
        <v>0</v>
      </c>
      <c r="L403" s="9">
        <v>0</v>
      </c>
      <c r="M403" s="9">
        <v>0</v>
      </c>
      <c r="N403" s="9">
        <v>0</v>
      </c>
      <c r="O403" s="9">
        <v>0</v>
      </c>
      <c r="P403" s="9">
        <v>0</v>
      </c>
      <c r="Q403" s="9">
        <f t="shared" si="140"/>
        <v>0</v>
      </c>
      <c r="R403" s="9">
        <v>0</v>
      </c>
      <c r="S403" s="9">
        <v>0</v>
      </c>
      <c r="T403" s="9">
        <v>0</v>
      </c>
      <c r="U403" s="10">
        <v>0</v>
      </c>
    </row>
    <row r="404" spans="2:21">
      <c r="B404" s="11"/>
      <c r="C404" s="6"/>
      <c r="D404" s="6" t="s">
        <v>106</v>
      </c>
      <c r="E404" s="17" t="s">
        <v>100</v>
      </c>
      <c r="F404" s="18">
        <v>2939880</v>
      </c>
      <c r="G404" s="9">
        <f t="shared" si="137"/>
        <v>954000</v>
      </c>
      <c r="H404" s="9">
        <f t="shared" si="138"/>
        <v>0</v>
      </c>
      <c r="I404" s="9">
        <f t="shared" si="139"/>
        <v>0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f t="shared" si="140"/>
        <v>954000</v>
      </c>
      <c r="R404" s="9">
        <v>954000</v>
      </c>
      <c r="S404" s="9">
        <v>0</v>
      </c>
      <c r="T404" s="9">
        <v>0</v>
      </c>
      <c r="U404" s="10">
        <f t="shared" ref="U404:U412" si="141">G404/F404</f>
        <v>0.32450304094044657</v>
      </c>
    </row>
    <row r="405" spans="2:21">
      <c r="B405" s="11"/>
      <c r="C405" s="6" t="s">
        <v>254</v>
      </c>
      <c r="D405" s="6"/>
      <c r="E405" s="17" t="s">
        <v>255</v>
      </c>
      <c r="F405" s="9">
        <f t="shared" ref="F405:T405" si="142">SUM(F406:F417)</f>
        <v>792572</v>
      </c>
      <c r="G405" s="9">
        <f t="shared" si="142"/>
        <v>989800</v>
      </c>
      <c r="H405" s="9">
        <f t="shared" si="142"/>
        <v>989800</v>
      </c>
      <c r="I405" s="9">
        <f t="shared" si="142"/>
        <v>574800</v>
      </c>
      <c r="J405" s="9">
        <f t="shared" si="142"/>
        <v>538400</v>
      </c>
      <c r="K405" s="9">
        <f t="shared" si="142"/>
        <v>36400</v>
      </c>
      <c r="L405" s="9">
        <f t="shared" si="142"/>
        <v>415000</v>
      </c>
      <c r="M405" s="9">
        <f t="shared" si="142"/>
        <v>0</v>
      </c>
      <c r="N405" s="9">
        <f t="shared" si="142"/>
        <v>0</v>
      </c>
      <c r="O405" s="9">
        <f t="shared" si="142"/>
        <v>0</v>
      </c>
      <c r="P405" s="9">
        <f t="shared" si="142"/>
        <v>0</v>
      </c>
      <c r="Q405" s="9">
        <f t="shared" si="142"/>
        <v>0</v>
      </c>
      <c r="R405" s="9">
        <f t="shared" si="142"/>
        <v>0</v>
      </c>
      <c r="S405" s="9">
        <f t="shared" si="142"/>
        <v>0</v>
      </c>
      <c r="T405" s="9">
        <f t="shared" si="142"/>
        <v>0</v>
      </c>
      <c r="U405" s="10">
        <f t="shared" si="141"/>
        <v>1.2488455307530419</v>
      </c>
    </row>
    <row r="406" spans="2:21" ht="22.5">
      <c r="B406" s="11"/>
      <c r="C406" s="6"/>
      <c r="D406" s="6" t="s">
        <v>246</v>
      </c>
      <c r="E406" s="17" t="s">
        <v>247</v>
      </c>
      <c r="F406" s="18">
        <v>522000</v>
      </c>
      <c r="G406" s="9">
        <f t="shared" ref="G406:G417" si="143">SUM(H406+Q406)</f>
        <v>415000</v>
      </c>
      <c r="H406" s="9">
        <f t="shared" ref="H406:H417" si="144">SUM(I406+L406+M406+N406+O406+P406)</f>
        <v>415000</v>
      </c>
      <c r="I406" s="9">
        <f t="shared" ref="I406:I417" si="145">SUM(J406:K406)</f>
        <v>0</v>
      </c>
      <c r="J406" s="9">
        <v>0</v>
      </c>
      <c r="K406" s="9">
        <v>0</v>
      </c>
      <c r="L406" s="9">
        <v>415000</v>
      </c>
      <c r="M406" s="9">
        <v>0</v>
      </c>
      <c r="N406" s="9">
        <v>0</v>
      </c>
      <c r="O406" s="9">
        <v>0</v>
      </c>
      <c r="P406" s="9">
        <v>0</v>
      </c>
      <c r="Q406" s="9">
        <f t="shared" ref="Q406:Q417" si="146">SUM(R406+T406)</f>
        <v>0</v>
      </c>
      <c r="R406" s="9">
        <v>0</v>
      </c>
      <c r="S406" s="9">
        <v>0</v>
      </c>
      <c r="T406" s="9">
        <v>0</v>
      </c>
      <c r="U406" s="10">
        <f t="shared" si="141"/>
        <v>0.79501915708812265</v>
      </c>
    </row>
    <row r="407" spans="2:21">
      <c r="B407" s="11"/>
      <c r="C407" s="6"/>
      <c r="D407" s="6" t="s">
        <v>120</v>
      </c>
      <c r="E407" s="17" t="s">
        <v>77</v>
      </c>
      <c r="F407" s="18">
        <v>199966</v>
      </c>
      <c r="G407" s="9">
        <f t="shared" si="143"/>
        <v>433900</v>
      </c>
      <c r="H407" s="9">
        <f t="shared" si="144"/>
        <v>433900</v>
      </c>
      <c r="I407" s="9">
        <f t="shared" si="145"/>
        <v>433900</v>
      </c>
      <c r="J407" s="9">
        <v>433900</v>
      </c>
      <c r="K407" s="9">
        <v>0</v>
      </c>
      <c r="L407" s="9">
        <v>0</v>
      </c>
      <c r="M407" s="9">
        <v>0</v>
      </c>
      <c r="N407" s="9">
        <v>0</v>
      </c>
      <c r="O407" s="9">
        <v>0</v>
      </c>
      <c r="P407" s="9">
        <v>0</v>
      </c>
      <c r="Q407" s="9">
        <f t="shared" si="146"/>
        <v>0</v>
      </c>
      <c r="R407" s="9">
        <v>0</v>
      </c>
      <c r="S407" s="9">
        <v>0</v>
      </c>
      <c r="T407" s="9">
        <v>0</v>
      </c>
      <c r="U407" s="10">
        <f t="shared" si="141"/>
        <v>2.1698688777092108</v>
      </c>
    </row>
    <row r="408" spans="2:21">
      <c r="B408" s="11"/>
      <c r="C408" s="6"/>
      <c r="D408" s="6" t="s">
        <v>121</v>
      </c>
      <c r="E408" s="17" t="s">
        <v>78</v>
      </c>
      <c r="F408" s="18">
        <v>13240</v>
      </c>
      <c r="G408" s="9">
        <f t="shared" si="143"/>
        <v>17200</v>
      </c>
      <c r="H408" s="9">
        <f t="shared" si="144"/>
        <v>17200</v>
      </c>
      <c r="I408" s="9">
        <f t="shared" si="145"/>
        <v>17200</v>
      </c>
      <c r="J408" s="9">
        <v>17200</v>
      </c>
      <c r="K408" s="9">
        <v>0</v>
      </c>
      <c r="L408" s="9">
        <v>0</v>
      </c>
      <c r="M408" s="9">
        <v>0</v>
      </c>
      <c r="N408" s="9">
        <v>0</v>
      </c>
      <c r="O408" s="9">
        <v>0</v>
      </c>
      <c r="P408" s="9">
        <v>0</v>
      </c>
      <c r="Q408" s="9">
        <f t="shared" si="146"/>
        <v>0</v>
      </c>
      <c r="R408" s="9">
        <v>0</v>
      </c>
      <c r="S408" s="9">
        <v>0</v>
      </c>
      <c r="T408" s="9">
        <v>0</v>
      </c>
      <c r="U408" s="10">
        <f t="shared" si="141"/>
        <v>1.2990936555891239</v>
      </c>
    </row>
    <row r="409" spans="2:21">
      <c r="B409" s="11"/>
      <c r="C409" s="6"/>
      <c r="D409" s="6" t="s">
        <v>122</v>
      </c>
      <c r="E409" s="17" t="s">
        <v>79</v>
      </c>
      <c r="F409" s="18">
        <v>36511</v>
      </c>
      <c r="G409" s="9">
        <f t="shared" si="143"/>
        <v>76400</v>
      </c>
      <c r="H409" s="9">
        <f t="shared" si="144"/>
        <v>76400</v>
      </c>
      <c r="I409" s="9">
        <f t="shared" si="145"/>
        <v>76400</v>
      </c>
      <c r="J409" s="9">
        <v>76400</v>
      </c>
      <c r="K409" s="9">
        <v>0</v>
      </c>
      <c r="L409" s="9">
        <v>0</v>
      </c>
      <c r="M409" s="9">
        <v>0</v>
      </c>
      <c r="N409" s="9">
        <v>0</v>
      </c>
      <c r="O409" s="9">
        <v>0</v>
      </c>
      <c r="P409" s="9">
        <v>0</v>
      </c>
      <c r="Q409" s="9">
        <f t="shared" si="146"/>
        <v>0</v>
      </c>
      <c r="R409" s="9">
        <v>0</v>
      </c>
      <c r="S409" s="9">
        <v>0</v>
      </c>
      <c r="T409" s="9">
        <v>0</v>
      </c>
      <c r="U409" s="10">
        <f t="shared" si="141"/>
        <v>2.0925200624469338</v>
      </c>
    </row>
    <row r="410" spans="2:21">
      <c r="B410" s="11"/>
      <c r="C410" s="6"/>
      <c r="D410" s="6" t="s">
        <v>123</v>
      </c>
      <c r="E410" s="17" t="s">
        <v>80</v>
      </c>
      <c r="F410" s="18">
        <v>5225</v>
      </c>
      <c r="G410" s="9">
        <f t="shared" si="143"/>
        <v>10900</v>
      </c>
      <c r="H410" s="9">
        <f t="shared" si="144"/>
        <v>10900</v>
      </c>
      <c r="I410" s="9">
        <f t="shared" si="145"/>
        <v>10900</v>
      </c>
      <c r="J410" s="9">
        <v>10900</v>
      </c>
      <c r="K410" s="9">
        <v>0</v>
      </c>
      <c r="L410" s="9">
        <v>0</v>
      </c>
      <c r="M410" s="9">
        <v>0</v>
      </c>
      <c r="N410" s="9">
        <v>0</v>
      </c>
      <c r="O410" s="9">
        <v>0</v>
      </c>
      <c r="P410" s="9">
        <v>0</v>
      </c>
      <c r="Q410" s="9">
        <f t="shared" si="146"/>
        <v>0</v>
      </c>
      <c r="R410" s="9">
        <v>0</v>
      </c>
      <c r="S410" s="9">
        <v>0</v>
      </c>
      <c r="T410" s="9">
        <v>0</v>
      </c>
      <c r="U410" s="10">
        <f t="shared" si="141"/>
        <v>2.0861244019138754</v>
      </c>
    </row>
    <row r="411" spans="2:21">
      <c r="B411" s="11"/>
      <c r="C411" s="6"/>
      <c r="D411" s="6" t="s">
        <v>125</v>
      </c>
      <c r="E411" s="17" t="s">
        <v>65</v>
      </c>
      <c r="F411" s="18">
        <v>7221</v>
      </c>
      <c r="G411" s="9">
        <f t="shared" si="143"/>
        <v>7000</v>
      </c>
      <c r="H411" s="9">
        <f t="shared" si="144"/>
        <v>7000</v>
      </c>
      <c r="I411" s="9">
        <f t="shared" si="145"/>
        <v>7000</v>
      </c>
      <c r="J411" s="9">
        <v>0</v>
      </c>
      <c r="K411" s="9">
        <v>7000</v>
      </c>
      <c r="L411" s="9">
        <v>0</v>
      </c>
      <c r="M411" s="9">
        <v>0</v>
      </c>
      <c r="N411" s="9">
        <v>0</v>
      </c>
      <c r="O411" s="9">
        <v>0</v>
      </c>
      <c r="P411" s="9">
        <v>0</v>
      </c>
      <c r="Q411" s="9">
        <f t="shared" si="146"/>
        <v>0</v>
      </c>
      <c r="R411" s="9">
        <v>0</v>
      </c>
      <c r="S411" s="9">
        <v>0</v>
      </c>
      <c r="T411" s="9">
        <v>0</v>
      </c>
      <c r="U411" s="10">
        <f t="shared" si="141"/>
        <v>0.96939482066195815</v>
      </c>
    </row>
    <row r="412" spans="2:21">
      <c r="B412" s="11"/>
      <c r="C412" s="6"/>
      <c r="D412" s="6" t="s">
        <v>218</v>
      </c>
      <c r="E412" s="17" t="s">
        <v>195</v>
      </c>
      <c r="F412" s="18">
        <v>802</v>
      </c>
      <c r="G412" s="9">
        <f t="shared" si="143"/>
        <v>800</v>
      </c>
      <c r="H412" s="9">
        <f t="shared" si="144"/>
        <v>800</v>
      </c>
      <c r="I412" s="9">
        <f t="shared" si="145"/>
        <v>800</v>
      </c>
      <c r="J412" s="9">
        <v>0</v>
      </c>
      <c r="K412" s="9">
        <v>800</v>
      </c>
      <c r="L412" s="9">
        <v>0</v>
      </c>
      <c r="M412" s="9">
        <v>0</v>
      </c>
      <c r="N412" s="9">
        <v>0</v>
      </c>
      <c r="O412" s="9">
        <v>0</v>
      </c>
      <c r="P412" s="9">
        <v>0</v>
      </c>
      <c r="Q412" s="9">
        <f t="shared" si="146"/>
        <v>0</v>
      </c>
      <c r="R412" s="9">
        <v>0</v>
      </c>
      <c r="S412" s="9">
        <v>0</v>
      </c>
      <c r="T412" s="9">
        <v>0</v>
      </c>
      <c r="U412" s="10">
        <f t="shared" si="141"/>
        <v>0.99750623441396513</v>
      </c>
    </row>
    <row r="413" spans="2:21">
      <c r="B413" s="11"/>
      <c r="C413" s="6"/>
      <c r="D413" s="6" t="s">
        <v>88</v>
      </c>
      <c r="E413" s="17" t="s">
        <v>89</v>
      </c>
      <c r="F413" s="18">
        <v>0</v>
      </c>
      <c r="G413" s="9">
        <f t="shared" si="143"/>
        <v>8700</v>
      </c>
      <c r="H413" s="9">
        <f t="shared" si="144"/>
        <v>8700</v>
      </c>
      <c r="I413" s="9">
        <f t="shared" si="145"/>
        <v>8700</v>
      </c>
      <c r="J413" s="9">
        <v>0</v>
      </c>
      <c r="K413" s="9">
        <v>8700</v>
      </c>
      <c r="L413" s="9">
        <v>0</v>
      </c>
      <c r="M413" s="9">
        <v>0</v>
      </c>
      <c r="N413" s="9">
        <v>0</v>
      </c>
      <c r="O413" s="9">
        <v>0</v>
      </c>
      <c r="P413" s="9">
        <v>0</v>
      </c>
      <c r="Q413" s="9">
        <f t="shared" si="146"/>
        <v>0</v>
      </c>
      <c r="R413" s="9">
        <v>0</v>
      </c>
      <c r="S413" s="9">
        <v>0</v>
      </c>
      <c r="T413" s="9">
        <v>0</v>
      </c>
      <c r="U413" s="10">
        <v>0</v>
      </c>
    </row>
    <row r="414" spans="2:21">
      <c r="B414" s="11"/>
      <c r="C414" s="6"/>
      <c r="D414" s="6" t="s">
        <v>97</v>
      </c>
      <c r="E414" s="17" t="s">
        <v>98</v>
      </c>
      <c r="F414" s="18">
        <v>0</v>
      </c>
      <c r="G414" s="9">
        <f t="shared" si="143"/>
        <v>400</v>
      </c>
      <c r="H414" s="9">
        <f t="shared" si="144"/>
        <v>400</v>
      </c>
      <c r="I414" s="9">
        <f t="shared" si="145"/>
        <v>400</v>
      </c>
      <c r="J414" s="9">
        <v>0</v>
      </c>
      <c r="K414" s="9">
        <v>400</v>
      </c>
      <c r="L414" s="9">
        <v>0</v>
      </c>
      <c r="M414" s="9">
        <v>0</v>
      </c>
      <c r="N414" s="9">
        <v>0</v>
      </c>
      <c r="O414" s="9">
        <v>0</v>
      </c>
      <c r="P414" s="9">
        <v>0</v>
      </c>
      <c r="Q414" s="9">
        <f t="shared" si="146"/>
        <v>0</v>
      </c>
      <c r="R414" s="9">
        <v>0</v>
      </c>
      <c r="S414" s="9">
        <v>0</v>
      </c>
      <c r="T414" s="9">
        <v>0</v>
      </c>
      <c r="U414" s="10">
        <v>0</v>
      </c>
    </row>
    <row r="415" spans="2:21">
      <c r="B415" s="11"/>
      <c r="C415" s="6"/>
      <c r="D415" s="6" t="s">
        <v>181</v>
      </c>
      <c r="E415" s="17" t="s">
        <v>182</v>
      </c>
      <c r="F415" s="18">
        <v>0</v>
      </c>
      <c r="G415" s="9">
        <f t="shared" si="143"/>
        <v>600</v>
      </c>
      <c r="H415" s="9">
        <f t="shared" si="144"/>
        <v>600</v>
      </c>
      <c r="I415" s="9">
        <f t="shared" si="145"/>
        <v>600</v>
      </c>
      <c r="J415" s="9">
        <v>0</v>
      </c>
      <c r="K415" s="9">
        <v>600</v>
      </c>
      <c r="L415" s="9">
        <v>0</v>
      </c>
      <c r="M415" s="9">
        <v>0</v>
      </c>
      <c r="N415" s="9">
        <v>0</v>
      </c>
      <c r="O415" s="9">
        <v>0</v>
      </c>
      <c r="P415" s="9">
        <v>0</v>
      </c>
      <c r="Q415" s="9">
        <f t="shared" si="146"/>
        <v>0</v>
      </c>
      <c r="R415" s="9">
        <v>0</v>
      </c>
      <c r="S415" s="9">
        <v>0</v>
      </c>
      <c r="T415" s="9">
        <v>0</v>
      </c>
      <c r="U415" s="10">
        <v>0</v>
      </c>
    </row>
    <row r="416" spans="2:21">
      <c r="B416" s="11"/>
      <c r="C416" s="6"/>
      <c r="D416" s="6" t="s">
        <v>37</v>
      </c>
      <c r="E416" s="17" t="s">
        <v>38</v>
      </c>
      <c r="F416" s="18">
        <v>0</v>
      </c>
      <c r="G416" s="9">
        <f t="shared" si="143"/>
        <v>2400</v>
      </c>
      <c r="H416" s="9">
        <f t="shared" si="144"/>
        <v>2400</v>
      </c>
      <c r="I416" s="9">
        <f t="shared" si="145"/>
        <v>2400</v>
      </c>
      <c r="J416" s="9">
        <v>0</v>
      </c>
      <c r="K416" s="9">
        <v>2400</v>
      </c>
      <c r="L416" s="9">
        <v>0</v>
      </c>
      <c r="M416" s="9">
        <v>0</v>
      </c>
      <c r="N416" s="9">
        <v>0</v>
      </c>
      <c r="O416" s="9">
        <v>0</v>
      </c>
      <c r="P416" s="9">
        <v>0</v>
      </c>
      <c r="Q416" s="9">
        <f t="shared" si="146"/>
        <v>0</v>
      </c>
      <c r="R416" s="9">
        <v>0</v>
      </c>
      <c r="S416" s="9">
        <v>0</v>
      </c>
      <c r="T416" s="9">
        <v>0</v>
      </c>
      <c r="U416" s="10">
        <v>0</v>
      </c>
    </row>
    <row r="417" spans="2:21">
      <c r="B417" s="11"/>
      <c r="C417" s="6"/>
      <c r="D417" s="6" t="s">
        <v>130</v>
      </c>
      <c r="E417" s="17" t="s">
        <v>83</v>
      </c>
      <c r="F417" s="18">
        <v>7607</v>
      </c>
      <c r="G417" s="9">
        <f t="shared" si="143"/>
        <v>16500</v>
      </c>
      <c r="H417" s="9">
        <f t="shared" si="144"/>
        <v>16500</v>
      </c>
      <c r="I417" s="9">
        <f t="shared" si="145"/>
        <v>16500</v>
      </c>
      <c r="J417" s="9">
        <v>0</v>
      </c>
      <c r="K417" s="9">
        <v>16500</v>
      </c>
      <c r="L417" s="9">
        <v>0</v>
      </c>
      <c r="M417" s="9">
        <v>0</v>
      </c>
      <c r="N417" s="9">
        <v>0</v>
      </c>
      <c r="O417" s="9">
        <v>0</v>
      </c>
      <c r="P417" s="9">
        <v>0</v>
      </c>
      <c r="Q417" s="9">
        <f t="shared" si="146"/>
        <v>0</v>
      </c>
      <c r="R417" s="9">
        <v>0</v>
      </c>
      <c r="S417" s="9">
        <v>0</v>
      </c>
      <c r="T417" s="9">
        <v>0</v>
      </c>
      <c r="U417" s="10">
        <f t="shared" ref="U417:U464" si="147">G417/F417</f>
        <v>2.1690548179308533</v>
      </c>
    </row>
    <row r="418" spans="2:21">
      <c r="B418" s="11"/>
      <c r="C418" s="6" t="s">
        <v>256</v>
      </c>
      <c r="D418" s="6"/>
      <c r="E418" s="17" t="s">
        <v>257</v>
      </c>
      <c r="F418" s="9">
        <f t="shared" ref="F418:T418" si="148">SUM(F419)</f>
        <v>71000</v>
      </c>
      <c r="G418" s="9">
        <f t="shared" si="148"/>
        <v>50000</v>
      </c>
      <c r="H418" s="9">
        <f t="shared" si="148"/>
        <v>50000</v>
      </c>
      <c r="I418" s="9">
        <f t="shared" si="148"/>
        <v>50000</v>
      </c>
      <c r="J418" s="9">
        <f t="shared" si="148"/>
        <v>0</v>
      </c>
      <c r="K418" s="9">
        <f t="shared" si="148"/>
        <v>50000</v>
      </c>
      <c r="L418" s="9">
        <f t="shared" si="148"/>
        <v>0</v>
      </c>
      <c r="M418" s="9">
        <f t="shared" si="148"/>
        <v>0</v>
      </c>
      <c r="N418" s="9">
        <f t="shared" si="148"/>
        <v>0</v>
      </c>
      <c r="O418" s="9">
        <f t="shared" si="148"/>
        <v>0</v>
      </c>
      <c r="P418" s="9">
        <f t="shared" si="148"/>
        <v>0</v>
      </c>
      <c r="Q418" s="9">
        <f t="shared" si="148"/>
        <v>0</v>
      </c>
      <c r="R418" s="9">
        <f t="shared" si="148"/>
        <v>0</v>
      </c>
      <c r="S418" s="9">
        <f t="shared" si="148"/>
        <v>0</v>
      </c>
      <c r="T418" s="9">
        <f t="shared" si="148"/>
        <v>0</v>
      </c>
      <c r="U418" s="10">
        <f t="shared" si="147"/>
        <v>0.70422535211267601</v>
      </c>
    </row>
    <row r="419" spans="2:21" ht="22.5">
      <c r="B419" s="11"/>
      <c r="C419" s="6"/>
      <c r="D419" s="6" t="s">
        <v>250</v>
      </c>
      <c r="E419" s="17" t="s">
        <v>251</v>
      </c>
      <c r="F419" s="18">
        <v>71000</v>
      </c>
      <c r="G419" s="9">
        <f>SUM(H419+Q419)</f>
        <v>50000</v>
      </c>
      <c r="H419" s="9">
        <f>SUM(I419+L419+M419+N419+O419+P419)</f>
        <v>50000</v>
      </c>
      <c r="I419" s="9">
        <f>SUM(J419:K419)</f>
        <v>50000</v>
      </c>
      <c r="J419" s="9">
        <v>0</v>
      </c>
      <c r="K419" s="9">
        <v>50000</v>
      </c>
      <c r="L419" s="9">
        <v>0</v>
      </c>
      <c r="M419" s="9">
        <v>0</v>
      </c>
      <c r="N419" s="9">
        <v>0</v>
      </c>
      <c r="O419" s="9">
        <v>0</v>
      </c>
      <c r="P419" s="9">
        <v>0</v>
      </c>
      <c r="Q419" s="9">
        <f>SUM(R419+T419)</f>
        <v>0</v>
      </c>
      <c r="R419" s="9">
        <v>0</v>
      </c>
      <c r="S419" s="9">
        <v>0</v>
      </c>
      <c r="T419" s="9">
        <v>0</v>
      </c>
      <c r="U419" s="10">
        <f t="shared" si="147"/>
        <v>0.70422535211267601</v>
      </c>
    </row>
    <row r="420" spans="2:21">
      <c r="B420" s="11"/>
      <c r="C420" s="6" t="s">
        <v>258</v>
      </c>
      <c r="D420" s="6"/>
      <c r="E420" s="17" t="s">
        <v>259</v>
      </c>
      <c r="F420" s="9">
        <f t="shared" ref="F420:T420" si="149">SUM(F421)</f>
        <v>71960</v>
      </c>
      <c r="G420" s="9">
        <f t="shared" si="149"/>
        <v>30000</v>
      </c>
      <c r="H420" s="9">
        <f t="shared" si="149"/>
        <v>30000</v>
      </c>
      <c r="I420" s="9">
        <f t="shared" si="149"/>
        <v>30000</v>
      </c>
      <c r="J420" s="9">
        <f t="shared" si="149"/>
        <v>0</v>
      </c>
      <c r="K420" s="9">
        <f t="shared" si="149"/>
        <v>30000</v>
      </c>
      <c r="L420" s="9">
        <f t="shared" si="149"/>
        <v>0</v>
      </c>
      <c r="M420" s="9">
        <f t="shared" si="149"/>
        <v>0</v>
      </c>
      <c r="N420" s="9">
        <f t="shared" si="149"/>
        <v>0</v>
      </c>
      <c r="O420" s="9">
        <f t="shared" si="149"/>
        <v>0</v>
      </c>
      <c r="P420" s="9">
        <f t="shared" si="149"/>
        <v>0</v>
      </c>
      <c r="Q420" s="9">
        <f t="shared" si="149"/>
        <v>0</v>
      </c>
      <c r="R420" s="9">
        <f t="shared" si="149"/>
        <v>0</v>
      </c>
      <c r="S420" s="9">
        <f t="shared" si="149"/>
        <v>0</v>
      </c>
      <c r="T420" s="9">
        <f t="shared" si="149"/>
        <v>0</v>
      </c>
      <c r="U420" s="10">
        <f t="shared" si="147"/>
        <v>0.41689827682045583</v>
      </c>
    </row>
    <row r="421" spans="2:21">
      <c r="B421" s="11"/>
      <c r="C421" s="6"/>
      <c r="D421" s="6" t="s">
        <v>37</v>
      </c>
      <c r="E421" s="17" t="s">
        <v>38</v>
      </c>
      <c r="F421" s="18">
        <v>71960</v>
      </c>
      <c r="G421" s="9">
        <f>SUM(H421+Q421)</f>
        <v>30000</v>
      </c>
      <c r="H421" s="9">
        <f>SUM(I421+L421+M421+N421+O421+P421)</f>
        <v>30000</v>
      </c>
      <c r="I421" s="9">
        <f>SUM(J421:K421)</f>
        <v>30000</v>
      </c>
      <c r="J421" s="9">
        <v>0</v>
      </c>
      <c r="K421" s="9">
        <v>30000</v>
      </c>
      <c r="L421" s="9">
        <v>0</v>
      </c>
      <c r="M421" s="9">
        <v>0</v>
      </c>
      <c r="N421" s="9">
        <v>0</v>
      </c>
      <c r="O421" s="9">
        <v>0</v>
      </c>
      <c r="P421" s="9">
        <v>0</v>
      </c>
      <c r="Q421" s="9">
        <f>SUM(R421+T421)</f>
        <v>0</v>
      </c>
      <c r="R421" s="9">
        <v>0</v>
      </c>
      <c r="S421" s="9">
        <v>0</v>
      </c>
      <c r="T421" s="9">
        <v>0</v>
      </c>
      <c r="U421" s="10">
        <f t="shared" si="147"/>
        <v>0.41689827682045583</v>
      </c>
    </row>
    <row r="422" spans="2:21">
      <c r="B422" s="11"/>
      <c r="C422" s="6" t="s">
        <v>260</v>
      </c>
      <c r="D422" s="6"/>
      <c r="E422" s="17" t="s">
        <v>261</v>
      </c>
      <c r="F422" s="9">
        <f t="shared" ref="F422:T422" si="150">SUM(F423:F468)</f>
        <v>23903929</v>
      </c>
      <c r="G422" s="9">
        <f t="shared" si="150"/>
        <v>22539450</v>
      </c>
      <c r="H422" s="9">
        <f t="shared" si="150"/>
        <v>22499450</v>
      </c>
      <c r="I422" s="9">
        <f t="shared" si="150"/>
        <v>20935793</v>
      </c>
      <c r="J422" s="9">
        <f t="shared" si="150"/>
        <v>18660450</v>
      </c>
      <c r="K422" s="9">
        <f t="shared" si="150"/>
        <v>2275343</v>
      </c>
      <c r="L422" s="9">
        <f t="shared" si="150"/>
        <v>840000</v>
      </c>
      <c r="M422" s="9">
        <f t="shared" si="150"/>
        <v>26089</v>
      </c>
      <c r="N422" s="9">
        <f t="shared" si="150"/>
        <v>697568</v>
      </c>
      <c r="O422" s="9">
        <f t="shared" si="150"/>
        <v>0</v>
      </c>
      <c r="P422" s="9">
        <f t="shared" si="150"/>
        <v>0</v>
      </c>
      <c r="Q422" s="9">
        <f t="shared" si="150"/>
        <v>40000</v>
      </c>
      <c r="R422" s="9">
        <f t="shared" si="150"/>
        <v>40000</v>
      </c>
      <c r="S422" s="9">
        <f t="shared" si="150"/>
        <v>0</v>
      </c>
      <c r="T422" s="9">
        <f t="shared" si="150"/>
        <v>0</v>
      </c>
      <c r="U422" s="10">
        <f t="shared" si="147"/>
        <v>0.94291821231564066</v>
      </c>
    </row>
    <row r="423" spans="2:21" ht="22.5">
      <c r="B423" s="11"/>
      <c r="C423" s="6"/>
      <c r="D423" s="6" t="s">
        <v>246</v>
      </c>
      <c r="E423" s="17" t="s">
        <v>247</v>
      </c>
      <c r="F423" s="18">
        <v>1135000</v>
      </c>
      <c r="G423" s="9">
        <f t="shared" ref="G423:G430" si="151">SUM(H423+Q423)</f>
        <v>840000</v>
      </c>
      <c r="H423" s="9">
        <f t="shared" ref="H423:H430" si="152">SUM(I423+L423+M423+N423+O423+P423)</f>
        <v>840000</v>
      </c>
      <c r="I423" s="9">
        <f t="shared" ref="I423:I430" si="153">SUM(J423:K423)</f>
        <v>0</v>
      </c>
      <c r="J423" s="9">
        <v>0</v>
      </c>
      <c r="K423" s="9">
        <v>0</v>
      </c>
      <c r="L423" s="9">
        <v>840000</v>
      </c>
      <c r="M423" s="9">
        <v>0</v>
      </c>
      <c r="N423" s="9">
        <v>0</v>
      </c>
      <c r="O423" s="9">
        <v>0</v>
      </c>
      <c r="P423" s="9">
        <v>0</v>
      </c>
      <c r="Q423" s="9">
        <f t="shared" ref="Q423:Q430" si="154">SUM(R423+T423)</f>
        <v>0</v>
      </c>
      <c r="R423" s="9">
        <v>0</v>
      </c>
      <c r="S423" s="9">
        <v>0</v>
      </c>
      <c r="T423" s="9">
        <v>0</v>
      </c>
      <c r="U423" s="10">
        <f t="shared" si="147"/>
        <v>0.74008810572687223</v>
      </c>
    </row>
    <row r="424" spans="2:21">
      <c r="B424" s="11"/>
      <c r="C424" s="6"/>
      <c r="D424" s="6" t="s">
        <v>179</v>
      </c>
      <c r="E424" s="17" t="s">
        <v>180</v>
      </c>
      <c r="F424" s="18">
        <v>23854</v>
      </c>
      <c r="G424" s="9">
        <f t="shared" si="151"/>
        <v>26089</v>
      </c>
      <c r="H424" s="9">
        <f t="shared" si="152"/>
        <v>26089</v>
      </c>
      <c r="I424" s="9">
        <f t="shared" si="153"/>
        <v>0</v>
      </c>
      <c r="J424" s="9">
        <v>0</v>
      </c>
      <c r="K424" s="9">
        <v>0</v>
      </c>
      <c r="L424" s="9">
        <v>0</v>
      </c>
      <c r="M424" s="9">
        <v>26089</v>
      </c>
      <c r="N424" s="9">
        <v>0</v>
      </c>
      <c r="O424" s="9">
        <v>0</v>
      </c>
      <c r="P424" s="9">
        <v>0</v>
      </c>
      <c r="Q424" s="9">
        <f t="shared" si="154"/>
        <v>0</v>
      </c>
      <c r="R424" s="9">
        <v>0</v>
      </c>
      <c r="S424" s="9">
        <v>0</v>
      </c>
      <c r="T424" s="9">
        <v>0</v>
      </c>
      <c r="U424" s="10">
        <f t="shared" si="147"/>
        <v>1.0936949777815042</v>
      </c>
    </row>
    <row r="425" spans="2:21">
      <c r="B425" s="11"/>
      <c r="C425" s="6"/>
      <c r="D425" s="6" t="s">
        <v>262</v>
      </c>
      <c r="E425" s="17" t="s">
        <v>263</v>
      </c>
      <c r="F425" s="18">
        <v>87648</v>
      </c>
      <c r="G425" s="9">
        <f t="shared" si="151"/>
        <v>50900</v>
      </c>
      <c r="H425" s="9">
        <f t="shared" si="152"/>
        <v>50900</v>
      </c>
      <c r="I425" s="9">
        <f t="shared" si="153"/>
        <v>0</v>
      </c>
      <c r="J425" s="9">
        <v>0</v>
      </c>
      <c r="K425" s="9">
        <v>0</v>
      </c>
      <c r="L425" s="9">
        <v>0</v>
      </c>
      <c r="M425" s="9">
        <v>0</v>
      </c>
      <c r="N425" s="9">
        <v>50900</v>
      </c>
      <c r="O425" s="9">
        <v>0</v>
      </c>
      <c r="P425" s="9">
        <v>0</v>
      </c>
      <c r="Q425" s="9">
        <f t="shared" si="154"/>
        <v>0</v>
      </c>
      <c r="R425" s="9">
        <v>0</v>
      </c>
      <c r="S425" s="9">
        <v>0</v>
      </c>
      <c r="T425" s="9">
        <v>0</v>
      </c>
      <c r="U425" s="10">
        <f t="shared" si="147"/>
        <v>0.58073201898503102</v>
      </c>
    </row>
    <row r="426" spans="2:21">
      <c r="B426" s="11"/>
      <c r="C426" s="6"/>
      <c r="D426" s="6" t="s">
        <v>264</v>
      </c>
      <c r="E426" s="17" t="s">
        <v>263</v>
      </c>
      <c r="F426" s="18">
        <v>55461</v>
      </c>
      <c r="G426" s="9">
        <f t="shared" si="151"/>
        <v>9100</v>
      </c>
      <c r="H426" s="9">
        <f t="shared" si="152"/>
        <v>9100</v>
      </c>
      <c r="I426" s="9">
        <f t="shared" si="153"/>
        <v>0</v>
      </c>
      <c r="J426" s="9">
        <v>0</v>
      </c>
      <c r="K426" s="9">
        <v>0</v>
      </c>
      <c r="L426" s="9">
        <v>0</v>
      </c>
      <c r="M426" s="9">
        <v>0</v>
      </c>
      <c r="N426" s="9">
        <v>9100</v>
      </c>
      <c r="O426" s="9">
        <v>0</v>
      </c>
      <c r="P426" s="9">
        <v>0</v>
      </c>
      <c r="Q426" s="9">
        <f t="shared" si="154"/>
        <v>0</v>
      </c>
      <c r="R426" s="9">
        <v>0</v>
      </c>
      <c r="S426" s="9">
        <v>0</v>
      </c>
      <c r="T426" s="9">
        <v>0</v>
      </c>
      <c r="U426" s="10">
        <f t="shared" si="147"/>
        <v>0.1640792629054651</v>
      </c>
    </row>
    <row r="427" spans="2:21">
      <c r="B427" s="11"/>
      <c r="C427" s="6"/>
      <c r="D427" s="6" t="s">
        <v>120</v>
      </c>
      <c r="E427" s="17" t="s">
        <v>77</v>
      </c>
      <c r="F427" s="18">
        <v>14634437</v>
      </c>
      <c r="G427" s="9">
        <f t="shared" si="151"/>
        <v>14079081</v>
      </c>
      <c r="H427" s="9">
        <f t="shared" si="152"/>
        <v>14079081</v>
      </c>
      <c r="I427" s="9">
        <f t="shared" si="153"/>
        <v>14079081</v>
      </c>
      <c r="J427" s="9">
        <v>14079081</v>
      </c>
      <c r="K427" s="9">
        <v>0</v>
      </c>
      <c r="L427" s="9">
        <v>0</v>
      </c>
      <c r="M427" s="9">
        <v>0</v>
      </c>
      <c r="N427" s="9">
        <v>0</v>
      </c>
      <c r="O427" s="9">
        <v>0</v>
      </c>
      <c r="P427" s="9">
        <v>0</v>
      </c>
      <c r="Q427" s="9">
        <f t="shared" si="154"/>
        <v>0</v>
      </c>
      <c r="R427" s="9">
        <v>0</v>
      </c>
      <c r="S427" s="9">
        <v>0</v>
      </c>
      <c r="T427" s="9">
        <v>0</v>
      </c>
      <c r="U427" s="10">
        <f t="shared" si="147"/>
        <v>0.96205142705523961</v>
      </c>
    </row>
    <row r="428" spans="2:21">
      <c r="B428" s="11"/>
      <c r="C428" s="6"/>
      <c r="D428" s="6" t="s">
        <v>265</v>
      </c>
      <c r="E428" s="17" t="s">
        <v>77</v>
      </c>
      <c r="F428" s="18">
        <v>192281</v>
      </c>
      <c r="G428" s="9">
        <f t="shared" si="151"/>
        <v>86000</v>
      </c>
      <c r="H428" s="9">
        <f t="shared" si="152"/>
        <v>86000</v>
      </c>
      <c r="I428" s="9">
        <f t="shared" si="153"/>
        <v>0</v>
      </c>
      <c r="J428" s="9">
        <v>0</v>
      </c>
      <c r="K428" s="9">
        <v>0</v>
      </c>
      <c r="L428" s="9">
        <v>0</v>
      </c>
      <c r="M428" s="9">
        <v>0</v>
      </c>
      <c r="N428" s="9">
        <v>86000</v>
      </c>
      <c r="O428" s="9">
        <v>0</v>
      </c>
      <c r="P428" s="9">
        <v>0</v>
      </c>
      <c r="Q428" s="9">
        <f t="shared" si="154"/>
        <v>0</v>
      </c>
      <c r="R428" s="9">
        <v>0</v>
      </c>
      <c r="S428" s="9">
        <v>0</v>
      </c>
      <c r="T428" s="9">
        <v>0</v>
      </c>
      <c r="U428" s="10">
        <f t="shared" si="147"/>
        <v>0.44726207997670075</v>
      </c>
    </row>
    <row r="429" spans="2:21">
      <c r="B429" s="11"/>
      <c r="C429" s="6"/>
      <c r="D429" s="6" t="s">
        <v>266</v>
      </c>
      <c r="E429" s="17" t="s">
        <v>77</v>
      </c>
      <c r="F429" s="18">
        <v>28454</v>
      </c>
      <c r="G429" s="9">
        <f t="shared" si="151"/>
        <v>14000</v>
      </c>
      <c r="H429" s="9">
        <f t="shared" si="152"/>
        <v>14000</v>
      </c>
      <c r="I429" s="9">
        <f t="shared" si="153"/>
        <v>0</v>
      </c>
      <c r="J429" s="9">
        <v>0</v>
      </c>
      <c r="K429" s="9">
        <v>0</v>
      </c>
      <c r="L429" s="9">
        <v>0</v>
      </c>
      <c r="M429" s="9">
        <v>0</v>
      </c>
      <c r="N429" s="9">
        <v>14000</v>
      </c>
      <c r="O429" s="9">
        <v>0</v>
      </c>
      <c r="P429" s="9">
        <v>0</v>
      </c>
      <c r="Q429" s="9">
        <f t="shared" si="154"/>
        <v>0</v>
      </c>
      <c r="R429" s="9">
        <v>0</v>
      </c>
      <c r="S429" s="9">
        <v>0</v>
      </c>
      <c r="T429" s="9">
        <v>0</v>
      </c>
      <c r="U429" s="10">
        <f t="shared" si="147"/>
        <v>0.49202221128839529</v>
      </c>
    </row>
    <row r="430" spans="2:21">
      <c r="B430" s="11"/>
      <c r="C430" s="6"/>
      <c r="D430" s="6" t="s">
        <v>121</v>
      </c>
      <c r="E430" s="17" t="s">
        <v>78</v>
      </c>
      <c r="F430" s="18">
        <v>1099253</v>
      </c>
      <c r="G430" s="9">
        <f t="shared" si="151"/>
        <v>1320786</v>
      </c>
      <c r="H430" s="9">
        <f t="shared" si="152"/>
        <v>1320786</v>
      </c>
      <c r="I430" s="9">
        <f t="shared" si="153"/>
        <v>1320786</v>
      </c>
      <c r="J430" s="9">
        <v>1320786</v>
      </c>
      <c r="K430" s="9">
        <v>0</v>
      </c>
      <c r="L430" s="9">
        <v>0</v>
      </c>
      <c r="M430" s="9">
        <v>0</v>
      </c>
      <c r="N430" s="9">
        <v>0</v>
      </c>
      <c r="O430" s="9">
        <v>0</v>
      </c>
      <c r="P430" s="9">
        <v>0</v>
      </c>
      <c r="Q430" s="9">
        <f t="shared" si="154"/>
        <v>0</v>
      </c>
      <c r="R430" s="9">
        <v>0</v>
      </c>
      <c r="S430" s="9">
        <v>0</v>
      </c>
      <c r="T430" s="9">
        <v>0</v>
      </c>
      <c r="U430" s="10">
        <f t="shared" si="147"/>
        <v>1.2015304938899416</v>
      </c>
    </row>
    <row r="431" spans="2:21">
      <c r="B431" s="6"/>
      <c r="C431" s="6"/>
      <c r="D431" s="6">
        <v>4047</v>
      </c>
      <c r="E431" s="17" t="s">
        <v>78</v>
      </c>
      <c r="F431" s="18">
        <v>8697</v>
      </c>
      <c r="G431" s="9">
        <v>0</v>
      </c>
      <c r="H431" s="9">
        <v>0</v>
      </c>
      <c r="I431" s="9">
        <v>0</v>
      </c>
      <c r="J431" s="9">
        <v>0</v>
      </c>
      <c r="K431" s="9">
        <v>0</v>
      </c>
      <c r="L431" s="9">
        <v>0</v>
      </c>
      <c r="M431" s="9">
        <v>0</v>
      </c>
      <c r="N431" s="9">
        <v>0</v>
      </c>
      <c r="O431" s="9">
        <v>0</v>
      </c>
      <c r="P431" s="9">
        <v>0</v>
      </c>
      <c r="Q431" s="9">
        <v>0</v>
      </c>
      <c r="R431" s="9">
        <v>0</v>
      </c>
      <c r="S431" s="9">
        <v>0</v>
      </c>
      <c r="T431" s="9">
        <v>0</v>
      </c>
      <c r="U431" s="10">
        <f t="shared" si="147"/>
        <v>0</v>
      </c>
    </row>
    <row r="432" spans="2:21">
      <c r="B432" s="6"/>
      <c r="C432" s="6"/>
      <c r="D432" s="6">
        <v>4049</v>
      </c>
      <c r="E432" s="17" t="s">
        <v>78</v>
      </c>
      <c r="F432" s="18">
        <v>1018</v>
      </c>
      <c r="G432" s="9">
        <v>0</v>
      </c>
      <c r="H432" s="9">
        <v>0</v>
      </c>
      <c r="I432" s="9">
        <v>0</v>
      </c>
      <c r="J432" s="9">
        <v>0</v>
      </c>
      <c r="K432" s="9">
        <v>0</v>
      </c>
      <c r="L432" s="9">
        <v>0</v>
      </c>
      <c r="M432" s="9">
        <v>0</v>
      </c>
      <c r="N432" s="9">
        <v>0</v>
      </c>
      <c r="O432" s="9">
        <v>0</v>
      </c>
      <c r="P432" s="9">
        <v>0</v>
      </c>
      <c r="Q432" s="9">
        <v>0</v>
      </c>
      <c r="R432" s="9">
        <v>0</v>
      </c>
      <c r="S432" s="9">
        <v>0</v>
      </c>
      <c r="T432" s="9">
        <v>0</v>
      </c>
      <c r="U432" s="10">
        <f t="shared" si="147"/>
        <v>0</v>
      </c>
    </row>
    <row r="433" spans="2:21">
      <c r="B433" s="11"/>
      <c r="C433" s="6"/>
      <c r="D433" s="6" t="s">
        <v>122</v>
      </c>
      <c r="E433" s="17" t="s">
        <v>79</v>
      </c>
      <c r="F433" s="18">
        <v>2568071</v>
      </c>
      <c r="G433" s="9">
        <f t="shared" ref="G433:G439" si="155">SUM(H433+Q433)</f>
        <v>2762599</v>
      </c>
      <c r="H433" s="9">
        <f t="shared" ref="H433:H439" si="156">SUM(I433+L433+M433+N433+O433+P433)</f>
        <v>2762599</v>
      </c>
      <c r="I433" s="9">
        <f t="shared" ref="I433:I439" si="157">SUM(J433:K433)</f>
        <v>2762599</v>
      </c>
      <c r="J433" s="9">
        <v>2762599</v>
      </c>
      <c r="K433" s="9">
        <v>0</v>
      </c>
      <c r="L433" s="9">
        <v>0</v>
      </c>
      <c r="M433" s="9">
        <v>0</v>
      </c>
      <c r="N433" s="9">
        <v>0</v>
      </c>
      <c r="O433" s="9">
        <v>0</v>
      </c>
      <c r="P433" s="9">
        <v>0</v>
      </c>
      <c r="Q433" s="9">
        <f t="shared" ref="Q433:Q439" si="158">SUM(R433+T433)</f>
        <v>0</v>
      </c>
      <c r="R433" s="9">
        <v>0</v>
      </c>
      <c r="S433" s="9">
        <v>0</v>
      </c>
      <c r="T433" s="9">
        <v>0</v>
      </c>
      <c r="U433" s="10">
        <f t="shared" si="147"/>
        <v>1.0757486845184576</v>
      </c>
    </row>
    <row r="434" spans="2:21">
      <c r="B434" s="11"/>
      <c r="C434" s="6"/>
      <c r="D434" s="6" t="s">
        <v>267</v>
      </c>
      <c r="E434" s="17" t="s">
        <v>79</v>
      </c>
      <c r="F434" s="18">
        <v>64534</v>
      </c>
      <c r="G434" s="9">
        <f t="shared" si="155"/>
        <v>15500</v>
      </c>
      <c r="H434" s="9">
        <f t="shared" si="156"/>
        <v>15500</v>
      </c>
      <c r="I434" s="9">
        <f t="shared" si="157"/>
        <v>0</v>
      </c>
      <c r="J434" s="9">
        <v>0</v>
      </c>
      <c r="K434" s="9">
        <v>0</v>
      </c>
      <c r="L434" s="9">
        <v>0</v>
      </c>
      <c r="M434" s="9">
        <v>0</v>
      </c>
      <c r="N434" s="9">
        <v>15500</v>
      </c>
      <c r="O434" s="9">
        <v>0</v>
      </c>
      <c r="P434" s="9">
        <v>0</v>
      </c>
      <c r="Q434" s="9">
        <f t="shared" si="158"/>
        <v>0</v>
      </c>
      <c r="R434" s="9">
        <v>0</v>
      </c>
      <c r="S434" s="9">
        <v>0</v>
      </c>
      <c r="T434" s="9">
        <v>0</v>
      </c>
      <c r="U434" s="10">
        <f t="shared" si="147"/>
        <v>0.24018346917903741</v>
      </c>
    </row>
    <row r="435" spans="2:21">
      <c r="B435" s="11"/>
      <c r="C435" s="6"/>
      <c r="D435" s="6" t="s">
        <v>268</v>
      </c>
      <c r="E435" s="17" t="s">
        <v>79</v>
      </c>
      <c r="F435" s="18">
        <v>8443</v>
      </c>
      <c r="G435" s="9">
        <f t="shared" si="155"/>
        <v>2200</v>
      </c>
      <c r="H435" s="9">
        <f t="shared" si="156"/>
        <v>2200</v>
      </c>
      <c r="I435" s="9">
        <f t="shared" si="157"/>
        <v>0</v>
      </c>
      <c r="J435" s="9">
        <v>0</v>
      </c>
      <c r="K435" s="9">
        <v>0</v>
      </c>
      <c r="L435" s="9">
        <v>0</v>
      </c>
      <c r="M435" s="9">
        <v>0</v>
      </c>
      <c r="N435" s="9">
        <v>2200</v>
      </c>
      <c r="O435" s="9">
        <v>0</v>
      </c>
      <c r="P435" s="9">
        <v>0</v>
      </c>
      <c r="Q435" s="9">
        <f t="shared" si="158"/>
        <v>0</v>
      </c>
      <c r="R435" s="9">
        <v>0</v>
      </c>
      <c r="S435" s="9">
        <v>0</v>
      </c>
      <c r="T435" s="9">
        <v>0</v>
      </c>
      <c r="U435" s="10">
        <f t="shared" si="147"/>
        <v>0.26057088712542936</v>
      </c>
    </row>
    <row r="436" spans="2:21">
      <c r="B436" s="11"/>
      <c r="C436" s="6"/>
      <c r="D436" s="6" t="s">
        <v>123</v>
      </c>
      <c r="E436" s="17" t="s">
        <v>80</v>
      </c>
      <c r="F436" s="18">
        <v>358372</v>
      </c>
      <c r="G436" s="9">
        <f t="shared" si="155"/>
        <v>314588</v>
      </c>
      <c r="H436" s="9">
        <f t="shared" si="156"/>
        <v>314588</v>
      </c>
      <c r="I436" s="9">
        <f t="shared" si="157"/>
        <v>314588</v>
      </c>
      <c r="J436" s="9">
        <v>314588</v>
      </c>
      <c r="K436" s="9">
        <v>0</v>
      </c>
      <c r="L436" s="9">
        <v>0</v>
      </c>
      <c r="M436" s="9">
        <v>0</v>
      </c>
      <c r="N436" s="9">
        <v>0</v>
      </c>
      <c r="O436" s="9">
        <v>0</v>
      </c>
      <c r="P436" s="9">
        <v>0</v>
      </c>
      <c r="Q436" s="9">
        <f t="shared" si="158"/>
        <v>0</v>
      </c>
      <c r="R436" s="9">
        <v>0</v>
      </c>
      <c r="S436" s="9">
        <v>0</v>
      </c>
      <c r="T436" s="9">
        <v>0</v>
      </c>
      <c r="U436" s="10">
        <f t="shared" si="147"/>
        <v>0.87782527652830022</v>
      </c>
    </row>
    <row r="437" spans="2:21">
      <c r="B437" s="11"/>
      <c r="C437" s="6"/>
      <c r="D437" s="6" t="s">
        <v>269</v>
      </c>
      <c r="E437" s="17" t="s">
        <v>80</v>
      </c>
      <c r="F437" s="18">
        <v>21177</v>
      </c>
      <c r="G437" s="9">
        <f t="shared" si="155"/>
        <v>1868</v>
      </c>
      <c r="H437" s="9">
        <f t="shared" si="156"/>
        <v>1868</v>
      </c>
      <c r="I437" s="9">
        <f t="shared" si="157"/>
        <v>0</v>
      </c>
      <c r="J437" s="9">
        <v>0</v>
      </c>
      <c r="K437" s="9">
        <v>0</v>
      </c>
      <c r="L437" s="9">
        <v>0</v>
      </c>
      <c r="M437" s="9">
        <v>0</v>
      </c>
      <c r="N437" s="9">
        <v>1868</v>
      </c>
      <c r="O437" s="9">
        <v>0</v>
      </c>
      <c r="P437" s="9">
        <v>0</v>
      </c>
      <c r="Q437" s="9">
        <f t="shared" si="158"/>
        <v>0</v>
      </c>
      <c r="R437" s="9">
        <v>0</v>
      </c>
      <c r="S437" s="9">
        <v>0</v>
      </c>
      <c r="T437" s="9">
        <v>0</v>
      </c>
      <c r="U437" s="10">
        <f t="shared" si="147"/>
        <v>8.8208905888463904E-2</v>
      </c>
    </row>
    <row r="438" spans="2:21">
      <c r="B438" s="11"/>
      <c r="C438" s="6"/>
      <c r="D438" s="6" t="s">
        <v>270</v>
      </c>
      <c r="E438" s="17" t="s">
        <v>80</v>
      </c>
      <c r="F438" s="18">
        <v>2656</v>
      </c>
      <c r="G438" s="9">
        <f t="shared" si="155"/>
        <v>300</v>
      </c>
      <c r="H438" s="9">
        <f t="shared" si="156"/>
        <v>300</v>
      </c>
      <c r="I438" s="9">
        <f t="shared" si="157"/>
        <v>0</v>
      </c>
      <c r="J438" s="9">
        <v>0</v>
      </c>
      <c r="K438" s="9">
        <v>0</v>
      </c>
      <c r="L438" s="9">
        <v>0</v>
      </c>
      <c r="M438" s="9">
        <v>0</v>
      </c>
      <c r="N438" s="9">
        <v>300</v>
      </c>
      <c r="O438" s="9">
        <v>0</v>
      </c>
      <c r="P438" s="9">
        <v>0</v>
      </c>
      <c r="Q438" s="9">
        <f t="shared" si="158"/>
        <v>0</v>
      </c>
      <c r="R438" s="9">
        <v>0</v>
      </c>
      <c r="S438" s="9">
        <v>0</v>
      </c>
      <c r="T438" s="9">
        <v>0</v>
      </c>
      <c r="U438" s="10">
        <f t="shared" si="147"/>
        <v>0.11295180722891567</v>
      </c>
    </row>
    <row r="439" spans="2:21">
      <c r="B439" s="11"/>
      <c r="C439" s="6"/>
      <c r="D439" s="6" t="s">
        <v>103</v>
      </c>
      <c r="E439" s="17" t="s">
        <v>81</v>
      </c>
      <c r="F439" s="18">
        <v>5596</v>
      </c>
      <c r="G439" s="9">
        <f t="shared" si="155"/>
        <v>21600</v>
      </c>
      <c r="H439" s="9">
        <f t="shared" si="156"/>
        <v>21600</v>
      </c>
      <c r="I439" s="9">
        <f t="shared" si="157"/>
        <v>21600</v>
      </c>
      <c r="J439" s="9">
        <v>21600</v>
      </c>
      <c r="K439" s="9">
        <v>0</v>
      </c>
      <c r="L439" s="9">
        <v>0</v>
      </c>
      <c r="M439" s="9">
        <v>0</v>
      </c>
      <c r="N439" s="9">
        <v>0</v>
      </c>
      <c r="O439" s="9">
        <v>0</v>
      </c>
      <c r="P439" s="9">
        <v>0</v>
      </c>
      <c r="Q439" s="9">
        <f t="shared" si="158"/>
        <v>0</v>
      </c>
      <c r="R439" s="9">
        <v>0</v>
      </c>
      <c r="S439" s="9">
        <v>0</v>
      </c>
      <c r="T439" s="9">
        <v>0</v>
      </c>
      <c r="U439" s="10">
        <f t="shared" si="147"/>
        <v>3.8598999285203717</v>
      </c>
    </row>
    <row r="440" spans="2:21">
      <c r="B440" s="6"/>
      <c r="C440" s="6"/>
      <c r="D440" s="6">
        <v>4177</v>
      </c>
      <c r="E440" s="17" t="s">
        <v>81</v>
      </c>
      <c r="F440" s="18">
        <v>24276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10">
        <f t="shared" si="147"/>
        <v>0</v>
      </c>
    </row>
    <row r="441" spans="2:21">
      <c r="B441" s="6"/>
      <c r="C441" s="6"/>
      <c r="D441" s="6">
        <v>4179</v>
      </c>
      <c r="E441" s="17" t="s">
        <v>81</v>
      </c>
      <c r="F441" s="18">
        <v>2908</v>
      </c>
      <c r="G441" s="9">
        <v>0</v>
      </c>
      <c r="H441" s="9">
        <v>0</v>
      </c>
      <c r="I441" s="9">
        <v>0</v>
      </c>
      <c r="J441" s="9">
        <v>0</v>
      </c>
      <c r="K441" s="9">
        <v>0</v>
      </c>
      <c r="L441" s="9">
        <v>0</v>
      </c>
      <c r="M441" s="9">
        <v>0</v>
      </c>
      <c r="N441" s="9">
        <v>0</v>
      </c>
      <c r="O441" s="9">
        <v>0</v>
      </c>
      <c r="P441" s="9">
        <v>0</v>
      </c>
      <c r="Q441" s="9">
        <v>0</v>
      </c>
      <c r="R441" s="9">
        <v>0</v>
      </c>
      <c r="S441" s="9">
        <v>0</v>
      </c>
      <c r="T441" s="9">
        <v>0</v>
      </c>
      <c r="U441" s="10">
        <f t="shared" si="147"/>
        <v>0</v>
      </c>
    </row>
    <row r="442" spans="2:21">
      <c r="B442" s="11"/>
      <c r="C442" s="6"/>
      <c r="D442" s="6" t="s">
        <v>125</v>
      </c>
      <c r="E442" s="17" t="s">
        <v>65</v>
      </c>
      <c r="F442" s="18">
        <v>197331</v>
      </c>
      <c r="G442" s="9">
        <f t="shared" ref="G442:G454" si="159">SUM(H442+Q442)</f>
        <v>212931</v>
      </c>
      <c r="H442" s="9">
        <f t="shared" ref="H442:H454" si="160">SUM(I442+L442+M442+N442+O442+P442)</f>
        <v>212931</v>
      </c>
      <c r="I442" s="9">
        <f t="shared" ref="I442:I454" si="161">SUM(J442:K442)</f>
        <v>212931</v>
      </c>
      <c r="J442" s="9">
        <v>0</v>
      </c>
      <c r="K442" s="9">
        <v>212931</v>
      </c>
      <c r="L442" s="9">
        <v>0</v>
      </c>
      <c r="M442" s="9">
        <v>0</v>
      </c>
      <c r="N442" s="9">
        <v>0</v>
      </c>
      <c r="O442" s="9">
        <v>0</v>
      </c>
      <c r="P442" s="9">
        <v>0</v>
      </c>
      <c r="Q442" s="9">
        <f t="shared" ref="Q442:Q454" si="162">SUM(R442+T442)</f>
        <v>0</v>
      </c>
      <c r="R442" s="9">
        <v>0</v>
      </c>
      <c r="S442" s="9">
        <v>0</v>
      </c>
      <c r="T442" s="9">
        <v>0</v>
      </c>
      <c r="U442" s="10">
        <f t="shared" si="147"/>
        <v>1.0790549888258814</v>
      </c>
    </row>
    <row r="443" spans="2:21">
      <c r="B443" s="11"/>
      <c r="C443" s="6"/>
      <c r="D443" s="6" t="s">
        <v>271</v>
      </c>
      <c r="E443" s="17" t="s">
        <v>65</v>
      </c>
      <c r="F443" s="18">
        <v>152528</v>
      </c>
      <c r="G443" s="9">
        <f t="shared" si="159"/>
        <v>68000</v>
      </c>
      <c r="H443" s="9">
        <f t="shared" si="160"/>
        <v>68000</v>
      </c>
      <c r="I443" s="9">
        <f t="shared" si="161"/>
        <v>0</v>
      </c>
      <c r="J443" s="9">
        <v>0</v>
      </c>
      <c r="K443" s="9">
        <v>0</v>
      </c>
      <c r="L443" s="9">
        <v>0</v>
      </c>
      <c r="M443" s="9">
        <v>0</v>
      </c>
      <c r="N443" s="9">
        <v>68000</v>
      </c>
      <c r="O443" s="9">
        <v>0</v>
      </c>
      <c r="P443" s="9">
        <v>0</v>
      </c>
      <c r="Q443" s="9">
        <f t="shared" si="162"/>
        <v>0</v>
      </c>
      <c r="R443" s="9">
        <v>0</v>
      </c>
      <c r="S443" s="9">
        <v>0</v>
      </c>
      <c r="T443" s="9">
        <v>0</v>
      </c>
      <c r="U443" s="10">
        <f t="shared" si="147"/>
        <v>0.44581978390852828</v>
      </c>
    </row>
    <row r="444" spans="2:21">
      <c r="B444" s="11"/>
      <c r="C444" s="6"/>
      <c r="D444" s="6" t="s">
        <v>272</v>
      </c>
      <c r="E444" s="17" t="s">
        <v>65</v>
      </c>
      <c r="F444" s="18">
        <v>16394</v>
      </c>
      <c r="G444" s="9">
        <f t="shared" si="159"/>
        <v>12000</v>
      </c>
      <c r="H444" s="9">
        <f t="shared" si="160"/>
        <v>12000</v>
      </c>
      <c r="I444" s="9">
        <f t="shared" si="161"/>
        <v>0</v>
      </c>
      <c r="J444" s="9">
        <v>0</v>
      </c>
      <c r="K444" s="9">
        <v>0</v>
      </c>
      <c r="L444" s="9">
        <v>0</v>
      </c>
      <c r="M444" s="9">
        <v>0</v>
      </c>
      <c r="N444" s="9">
        <v>12000</v>
      </c>
      <c r="O444" s="9">
        <v>0</v>
      </c>
      <c r="P444" s="9">
        <v>0</v>
      </c>
      <c r="Q444" s="9">
        <f t="shared" si="162"/>
        <v>0</v>
      </c>
      <c r="R444" s="9">
        <v>0</v>
      </c>
      <c r="S444" s="9">
        <v>0</v>
      </c>
      <c r="T444" s="9">
        <v>0</v>
      </c>
      <c r="U444" s="10">
        <f t="shared" si="147"/>
        <v>0.73197511284616323</v>
      </c>
    </row>
    <row r="445" spans="2:21">
      <c r="B445" s="11"/>
      <c r="C445" s="6"/>
      <c r="D445" s="6" t="s">
        <v>218</v>
      </c>
      <c r="E445" s="17" t="s">
        <v>195</v>
      </c>
      <c r="F445" s="18">
        <v>114026</v>
      </c>
      <c r="G445" s="9">
        <f t="shared" si="159"/>
        <v>153115</v>
      </c>
      <c r="H445" s="9">
        <f t="shared" si="160"/>
        <v>153115</v>
      </c>
      <c r="I445" s="9">
        <f t="shared" si="161"/>
        <v>153115</v>
      </c>
      <c r="J445" s="9">
        <v>0</v>
      </c>
      <c r="K445" s="9">
        <v>153115</v>
      </c>
      <c r="L445" s="9">
        <v>0</v>
      </c>
      <c r="M445" s="9">
        <v>0</v>
      </c>
      <c r="N445" s="9">
        <v>0</v>
      </c>
      <c r="O445" s="9">
        <v>0</v>
      </c>
      <c r="P445" s="9">
        <v>0</v>
      </c>
      <c r="Q445" s="9">
        <f t="shared" si="162"/>
        <v>0</v>
      </c>
      <c r="R445" s="9">
        <v>0</v>
      </c>
      <c r="S445" s="9">
        <v>0</v>
      </c>
      <c r="T445" s="9">
        <v>0</v>
      </c>
      <c r="U445" s="10">
        <f t="shared" si="147"/>
        <v>1.342807780681599</v>
      </c>
    </row>
    <row r="446" spans="2:21">
      <c r="B446" s="11"/>
      <c r="C446" s="6"/>
      <c r="D446" s="6" t="s">
        <v>273</v>
      </c>
      <c r="E446" s="17" t="s">
        <v>195</v>
      </c>
      <c r="F446" s="18">
        <v>145246</v>
      </c>
      <c r="G446" s="9">
        <f t="shared" si="159"/>
        <v>24500</v>
      </c>
      <c r="H446" s="9">
        <f t="shared" si="160"/>
        <v>24500</v>
      </c>
      <c r="I446" s="9">
        <f t="shared" si="161"/>
        <v>0</v>
      </c>
      <c r="J446" s="9">
        <v>0</v>
      </c>
      <c r="K446" s="9">
        <v>0</v>
      </c>
      <c r="L446" s="9">
        <v>0</v>
      </c>
      <c r="M446" s="9">
        <v>0</v>
      </c>
      <c r="N446" s="9">
        <v>24500</v>
      </c>
      <c r="O446" s="9">
        <v>0</v>
      </c>
      <c r="P446" s="9">
        <v>0</v>
      </c>
      <c r="Q446" s="9">
        <f t="shared" si="162"/>
        <v>0</v>
      </c>
      <c r="R446" s="9">
        <v>0</v>
      </c>
      <c r="S446" s="9">
        <v>0</v>
      </c>
      <c r="T446" s="9">
        <v>0</v>
      </c>
      <c r="U446" s="10">
        <f t="shared" si="147"/>
        <v>0.16867934400947357</v>
      </c>
    </row>
    <row r="447" spans="2:21">
      <c r="B447" s="11"/>
      <c r="C447" s="6"/>
      <c r="D447" s="6" t="s">
        <v>274</v>
      </c>
      <c r="E447" s="17" t="s">
        <v>195</v>
      </c>
      <c r="F447" s="18">
        <v>12525</v>
      </c>
      <c r="G447" s="9">
        <f t="shared" si="159"/>
        <v>4500</v>
      </c>
      <c r="H447" s="9">
        <f t="shared" si="160"/>
        <v>4500</v>
      </c>
      <c r="I447" s="9">
        <f t="shared" si="161"/>
        <v>0</v>
      </c>
      <c r="J447" s="9">
        <v>0</v>
      </c>
      <c r="K447" s="9">
        <v>0</v>
      </c>
      <c r="L447" s="9">
        <v>0</v>
      </c>
      <c r="M447" s="9">
        <v>0</v>
      </c>
      <c r="N447" s="9">
        <v>4500</v>
      </c>
      <c r="O447" s="9">
        <v>0</v>
      </c>
      <c r="P447" s="9">
        <v>0</v>
      </c>
      <c r="Q447" s="9">
        <f t="shared" si="162"/>
        <v>0</v>
      </c>
      <c r="R447" s="9">
        <v>0</v>
      </c>
      <c r="S447" s="9">
        <v>0</v>
      </c>
      <c r="T447" s="9">
        <v>0</v>
      </c>
      <c r="U447" s="10">
        <f t="shared" si="147"/>
        <v>0.3592814371257485</v>
      </c>
    </row>
    <row r="448" spans="2:21">
      <c r="B448" s="11"/>
      <c r="C448" s="6"/>
      <c r="D448" s="6" t="s">
        <v>88</v>
      </c>
      <c r="E448" s="17" t="s">
        <v>89</v>
      </c>
      <c r="F448" s="18">
        <v>545694</v>
      </c>
      <c r="G448" s="9">
        <f t="shared" si="159"/>
        <v>544000</v>
      </c>
      <c r="H448" s="9">
        <f t="shared" si="160"/>
        <v>544000</v>
      </c>
      <c r="I448" s="9">
        <f t="shared" si="161"/>
        <v>544000</v>
      </c>
      <c r="J448" s="9">
        <v>0</v>
      </c>
      <c r="K448" s="9">
        <v>544000</v>
      </c>
      <c r="L448" s="9">
        <v>0</v>
      </c>
      <c r="M448" s="9">
        <v>0</v>
      </c>
      <c r="N448" s="9">
        <v>0</v>
      </c>
      <c r="O448" s="9">
        <v>0</v>
      </c>
      <c r="P448" s="9">
        <v>0</v>
      </c>
      <c r="Q448" s="9">
        <f t="shared" si="162"/>
        <v>0</v>
      </c>
      <c r="R448" s="9">
        <v>0</v>
      </c>
      <c r="S448" s="9">
        <v>0</v>
      </c>
      <c r="T448" s="9">
        <v>0</v>
      </c>
      <c r="U448" s="10">
        <f t="shared" si="147"/>
        <v>0.99689569612273543</v>
      </c>
    </row>
    <row r="449" spans="2:21">
      <c r="B449" s="11"/>
      <c r="C449" s="6"/>
      <c r="D449" s="6" t="s">
        <v>97</v>
      </c>
      <c r="E449" s="17" t="s">
        <v>98</v>
      </c>
      <c r="F449" s="18">
        <v>287968</v>
      </c>
      <c r="G449" s="9">
        <f t="shared" si="159"/>
        <v>245000</v>
      </c>
      <c r="H449" s="9">
        <f t="shared" si="160"/>
        <v>245000</v>
      </c>
      <c r="I449" s="9">
        <f t="shared" si="161"/>
        <v>245000</v>
      </c>
      <c r="J449" s="9">
        <v>0</v>
      </c>
      <c r="K449" s="9">
        <v>245000</v>
      </c>
      <c r="L449" s="9">
        <v>0</v>
      </c>
      <c r="M449" s="9">
        <v>0</v>
      </c>
      <c r="N449" s="9">
        <v>0</v>
      </c>
      <c r="O449" s="9">
        <v>0</v>
      </c>
      <c r="P449" s="9">
        <v>0</v>
      </c>
      <c r="Q449" s="9">
        <f t="shared" si="162"/>
        <v>0</v>
      </c>
      <c r="R449" s="9">
        <v>0</v>
      </c>
      <c r="S449" s="9">
        <v>0</v>
      </c>
      <c r="T449" s="9">
        <v>0</v>
      </c>
      <c r="U449" s="10">
        <f t="shared" si="147"/>
        <v>0.85078897655295038</v>
      </c>
    </row>
    <row r="450" spans="2:21">
      <c r="B450" s="11"/>
      <c r="C450" s="6"/>
      <c r="D450" s="6" t="s">
        <v>181</v>
      </c>
      <c r="E450" s="17" t="s">
        <v>182</v>
      </c>
      <c r="F450" s="18">
        <v>19153</v>
      </c>
      <c r="G450" s="9">
        <f t="shared" si="159"/>
        <v>20066</v>
      </c>
      <c r="H450" s="9">
        <f t="shared" si="160"/>
        <v>20066</v>
      </c>
      <c r="I450" s="9">
        <f t="shared" si="161"/>
        <v>20066</v>
      </c>
      <c r="J450" s="9">
        <v>0</v>
      </c>
      <c r="K450" s="9">
        <v>20066</v>
      </c>
      <c r="L450" s="9">
        <v>0</v>
      </c>
      <c r="M450" s="9">
        <v>0</v>
      </c>
      <c r="N450" s="9">
        <v>0</v>
      </c>
      <c r="O450" s="9">
        <v>0</v>
      </c>
      <c r="P450" s="9">
        <v>0</v>
      </c>
      <c r="Q450" s="9">
        <f t="shared" si="162"/>
        <v>0</v>
      </c>
      <c r="R450" s="9">
        <v>0</v>
      </c>
      <c r="S450" s="9">
        <v>0</v>
      </c>
      <c r="T450" s="9">
        <v>0</v>
      </c>
      <c r="U450" s="10">
        <f t="shared" si="147"/>
        <v>1.0476687725160549</v>
      </c>
    </row>
    <row r="451" spans="2:21">
      <c r="B451" s="11"/>
      <c r="C451" s="6"/>
      <c r="D451" s="6" t="s">
        <v>37</v>
      </c>
      <c r="E451" s="17" t="s">
        <v>38</v>
      </c>
      <c r="F451" s="18">
        <v>223037</v>
      </c>
      <c r="G451" s="9">
        <f t="shared" si="159"/>
        <v>357167</v>
      </c>
      <c r="H451" s="9">
        <f t="shared" si="160"/>
        <v>357167</v>
      </c>
      <c r="I451" s="9">
        <f t="shared" si="161"/>
        <v>357167</v>
      </c>
      <c r="J451" s="9">
        <v>0</v>
      </c>
      <c r="K451" s="9">
        <v>357167</v>
      </c>
      <c r="L451" s="9">
        <v>0</v>
      </c>
      <c r="M451" s="9">
        <v>0</v>
      </c>
      <c r="N451" s="9">
        <v>0</v>
      </c>
      <c r="O451" s="9">
        <v>0</v>
      </c>
      <c r="P451" s="9">
        <v>0</v>
      </c>
      <c r="Q451" s="9">
        <f t="shared" si="162"/>
        <v>0</v>
      </c>
      <c r="R451" s="9">
        <v>0</v>
      </c>
      <c r="S451" s="9">
        <v>0</v>
      </c>
      <c r="T451" s="9">
        <v>0</v>
      </c>
      <c r="U451" s="10">
        <f t="shared" si="147"/>
        <v>1.6013800400830356</v>
      </c>
    </row>
    <row r="452" spans="2:21">
      <c r="B452" s="11"/>
      <c r="C452" s="6"/>
      <c r="D452" s="6" t="s">
        <v>183</v>
      </c>
      <c r="E452" s="17" t="s">
        <v>38</v>
      </c>
      <c r="F452" s="18">
        <v>415319</v>
      </c>
      <c r="G452" s="9">
        <f t="shared" si="159"/>
        <v>155710</v>
      </c>
      <c r="H452" s="9">
        <f t="shared" si="160"/>
        <v>155710</v>
      </c>
      <c r="I452" s="9">
        <f t="shared" si="161"/>
        <v>0</v>
      </c>
      <c r="J452" s="9">
        <v>0</v>
      </c>
      <c r="K452" s="9">
        <v>0</v>
      </c>
      <c r="L452" s="9">
        <v>0</v>
      </c>
      <c r="M452" s="9">
        <v>0</v>
      </c>
      <c r="N452" s="9">
        <v>155710</v>
      </c>
      <c r="O452" s="9">
        <v>0</v>
      </c>
      <c r="P452" s="9">
        <v>0</v>
      </c>
      <c r="Q452" s="9">
        <f t="shared" si="162"/>
        <v>0</v>
      </c>
      <c r="R452" s="9">
        <v>0</v>
      </c>
      <c r="S452" s="9">
        <v>0</v>
      </c>
      <c r="T452" s="9">
        <v>0</v>
      </c>
      <c r="U452" s="10">
        <f t="shared" si="147"/>
        <v>0.37491663034920147</v>
      </c>
    </row>
    <row r="453" spans="2:21">
      <c r="B453" s="11"/>
      <c r="C453" s="6"/>
      <c r="D453" s="6" t="s">
        <v>184</v>
      </c>
      <c r="E453" s="17" t="s">
        <v>38</v>
      </c>
      <c r="F453" s="18">
        <v>53346</v>
      </c>
      <c r="G453" s="9">
        <f t="shared" si="159"/>
        <v>6990</v>
      </c>
      <c r="H453" s="9">
        <f t="shared" si="160"/>
        <v>6990</v>
      </c>
      <c r="I453" s="9">
        <f t="shared" si="161"/>
        <v>0</v>
      </c>
      <c r="J453" s="9">
        <v>0</v>
      </c>
      <c r="K453" s="9">
        <v>0</v>
      </c>
      <c r="L453" s="9">
        <v>0</v>
      </c>
      <c r="M453" s="9">
        <v>0</v>
      </c>
      <c r="N453" s="9">
        <v>6990</v>
      </c>
      <c r="O453" s="9">
        <v>0</v>
      </c>
      <c r="P453" s="9">
        <v>0</v>
      </c>
      <c r="Q453" s="9">
        <f t="shared" si="162"/>
        <v>0</v>
      </c>
      <c r="R453" s="9">
        <v>0</v>
      </c>
      <c r="S453" s="9">
        <v>0</v>
      </c>
      <c r="T453" s="9">
        <v>0</v>
      </c>
      <c r="U453" s="10">
        <f t="shared" si="147"/>
        <v>0.13103138004723877</v>
      </c>
    </row>
    <row r="454" spans="2:21">
      <c r="B454" s="11"/>
      <c r="C454" s="6"/>
      <c r="D454" s="6" t="s">
        <v>128</v>
      </c>
      <c r="E454" s="17" t="s">
        <v>129</v>
      </c>
      <c r="F454" s="18">
        <v>13912</v>
      </c>
      <c r="G454" s="9">
        <f t="shared" si="159"/>
        <v>15800</v>
      </c>
      <c r="H454" s="9">
        <f t="shared" si="160"/>
        <v>15800</v>
      </c>
      <c r="I454" s="9">
        <f t="shared" si="161"/>
        <v>15800</v>
      </c>
      <c r="J454" s="9">
        <v>0</v>
      </c>
      <c r="K454" s="9">
        <v>15800</v>
      </c>
      <c r="L454" s="9">
        <v>0</v>
      </c>
      <c r="M454" s="9">
        <v>0</v>
      </c>
      <c r="N454" s="9">
        <v>0</v>
      </c>
      <c r="O454" s="9">
        <v>0</v>
      </c>
      <c r="P454" s="9">
        <v>0</v>
      </c>
      <c r="Q454" s="9">
        <f t="shared" si="162"/>
        <v>0</v>
      </c>
      <c r="R454" s="9">
        <v>0</v>
      </c>
      <c r="S454" s="9">
        <v>0</v>
      </c>
      <c r="T454" s="9">
        <v>0</v>
      </c>
      <c r="U454" s="10">
        <f t="shared" si="147"/>
        <v>1.1357101782633698</v>
      </c>
    </row>
    <row r="455" spans="2:21" ht="22.5">
      <c r="B455" s="6"/>
      <c r="C455" s="6"/>
      <c r="D455" s="6">
        <v>4390</v>
      </c>
      <c r="E455" s="17" t="s">
        <v>105</v>
      </c>
      <c r="F455" s="18">
        <v>2500</v>
      </c>
      <c r="G455" s="9">
        <v>0</v>
      </c>
      <c r="H455" s="9">
        <v>0</v>
      </c>
      <c r="I455" s="9">
        <v>0</v>
      </c>
      <c r="J455" s="9">
        <v>0</v>
      </c>
      <c r="K455" s="9">
        <v>0</v>
      </c>
      <c r="L455" s="9">
        <v>0</v>
      </c>
      <c r="M455" s="9">
        <v>0</v>
      </c>
      <c r="N455" s="9">
        <v>0</v>
      </c>
      <c r="O455" s="9">
        <v>0</v>
      </c>
      <c r="P455" s="9">
        <v>0</v>
      </c>
      <c r="Q455" s="9">
        <v>0</v>
      </c>
      <c r="R455" s="9">
        <v>0</v>
      </c>
      <c r="S455" s="9">
        <v>0</v>
      </c>
      <c r="T455" s="9">
        <v>0</v>
      </c>
      <c r="U455" s="10">
        <f t="shared" si="147"/>
        <v>0</v>
      </c>
    </row>
    <row r="456" spans="2:21">
      <c r="B456" s="11"/>
      <c r="C456" s="6"/>
      <c r="D456" s="6" t="s">
        <v>167</v>
      </c>
      <c r="E456" s="17" t="s">
        <v>82</v>
      </c>
      <c r="F456" s="18">
        <v>5853</v>
      </c>
      <c r="G456" s="9">
        <f t="shared" ref="G456:G466" si="163">SUM(H456+Q456)</f>
        <v>6000</v>
      </c>
      <c r="H456" s="9">
        <f t="shared" ref="H456:H466" si="164">SUM(I456+L456+M456+N456+O456+P456)</f>
        <v>6000</v>
      </c>
      <c r="I456" s="9">
        <f t="shared" ref="I456:I466" si="165">SUM(J456:K456)</f>
        <v>6000</v>
      </c>
      <c r="J456" s="9">
        <v>0</v>
      </c>
      <c r="K456" s="9">
        <v>6000</v>
      </c>
      <c r="L456" s="9">
        <v>0</v>
      </c>
      <c r="M456" s="9">
        <v>0</v>
      </c>
      <c r="N456" s="9">
        <v>0</v>
      </c>
      <c r="O456" s="9">
        <v>0</v>
      </c>
      <c r="P456" s="9">
        <v>0</v>
      </c>
      <c r="Q456" s="9">
        <f t="shared" ref="Q456:Q466" si="166">SUM(R456+T456)</f>
        <v>0</v>
      </c>
      <c r="R456" s="9">
        <v>0</v>
      </c>
      <c r="S456" s="9">
        <v>0</v>
      </c>
      <c r="T456" s="9">
        <v>0</v>
      </c>
      <c r="U456" s="10">
        <f t="shared" si="147"/>
        <v>1.0251153254741159</v>
      </c>
    </row>
    <row r="457" spans="2:21">
      <c r="B457" s="11"/>
      <c r="C457" s="6"/>
      <c r="D457" s="6" t="s">
        <v>109</v>
      </c>
      <c r="E457" s="17" t="s">
        <v>110</v>
      </c>
      <c r="F457" s="18">
        <v>734</v>
      </c>
      <c r="G457" s="9">
        <f t="shared" si="163"/>
        <v>1800</v>
      </c>
      <c r="H457" s="9">
        <f t="shared" si="164"/>
        <v>1800</v>
      </c>
      <c r="I457" s="9">
        <f t="shared" si="165"/>
        <v>1800</v>
      </c>
      <c r="J457" s="9">
        <v>0</v>
      </c>
      <c r="K457" s="9">
        <v>1800</v>
      </c>
      <c r="L457" s="9">
        <v>0</v>
      </c>
      <c r="M457" s="9">
        <v>0</v>
      </c>
      <c r="N457" s="9">
        <v>0</v>
      </c>
      <c r="O457" s="9">
        <v>0</v>
      </c>
      <c r="P457" s="9">
        <v>0</v>
      </c>
      <c r="Q457" s="9">
        <f t="shared" si="166"/>
        <v>0</v>
      </c>
      <c r="R457" s="9">
        <v>0</v>
      </c>
      <c r="S457" s="9">
        <v>0</v>
      </c>
      <c r="T457" s="9">
        <v>0</v>
      </c>
      <c r="U457" s="10">
        <f t="shared" si="147"/>
        <v>2.4523160762942777</v>
      </c>
    </row>
    <row r="458" spans="2:21">
      <c r="B458" s="11"/>
      <c r="C458" s="6"/>
      <c r="D458" s="6" t="s">
        <v>275</v>
      </c>
      <c r="E458" s="17" t="s">
        <v>110</v>
      </c>
      <c r="F458" s="18">
        <v>1344</v>
      </c>
      <c r="G458" s="9">
        <f t="shared" si="163"/>
        <v>5090</v>
      </c>
      <c r="H458" s="9">
        <f t="shared" si="164"/>
        <v>5090</v>
      </c>
      <c r="I458" s="9">
        <f t="shared" si="165"/>
        <v>0</v>
      </c>
      <c r="J458" s="9">
        <v>0</v>
      </c>
      <c r="K458" s="9">
        <v>0</v>
      </c>
      <c r="L458" s="9">
        <v>0</v>
      </c>
      <c r="M458" s="9">
        <v>0</v>
      </c>
      <c r="N458" s="9">
        <v>5090</v>
      </c>
      <c r="O458" s="9">
        <v>0</v>
      </c>
      <c r="P458" s="9">
        <v>0</v>
      </c>
      <c r="Q458" s="9">
        <f t="shared" si="166"/>
        <v>0</v>
      </c>
      <c r="R458" s="9">
        <v>0</v>
      </c>
      <c r="S458" s="9">
        <v>0</v>
      </c>
      <c r="T458" s="9">
        <v>0</v>
      </c>
      <c r="U458" s="10">
        <f t="shared" si="147"/>
        <v>3.7872023809523809</v>
      </c>
    </row>
    <row r="459" spans="2:21">
      <c r="B459" s="11"/>
      <c r="C459" s="6"/>
      <c r="D459" s="6" t="s">
        <v>276</v>
      </c>
      <c r="E459" s="17" t="s">
        <v>110</v>
      </c>
      <c r="F459" s="18">
        <v>5435</v>
      </c>
      <c r="G459" s="9">
        <f t="shared" si="163"/>
        <v>910</v>
      </c>
      <c r="H459" s="9">
        <f t="shared" si="164"/>
        <v>910</v>
      </c>
      <c r="I459" s="9">
        <f t="shared" si="165"/>
        <v>0</v>
      </c>
      <c r="J459" s="9">
        <v>0</v>
      </c>
      <c r="K459" s="9">
        <v>0</v>
      </c>
      <c r="L459" s="9">
        <v>0</v>
      </c>
      <c r="M459" s="9">
        <v>0</v>
      </c>
      <c r="N459" s="9">
        <v>910</v>
      </c>
      <c r="O459" s="9">
        <v>0</v>
      </c>
      <c r="P459" s="9">
        <v>0</v>
      </c>
      <c r="Q459" s="9">
        <f t="shared" si="166"/>
        <v>0</v>
      </c>
      <c r="R459" s="9">
        <v>0</v>
      </c>
      <c r="S459" s="9">
        <v>0</v>
      </c>
      <c r="T459" s="9">
        <v>0</v>
      </c>
      <c r="U459" s="10">
        <f t="shared" si="147"/>
        <v>0.16743330266789327</v>
      </c>
    </row>
    <row r="460" spans="2:21">
      <c r="B460" s="11"/>
      <c r="C460" s="6"/>
      <c r="D460" s="6" t="s">
        <v>130</v>
      </c>
      <c r="E460" s="17" t="s">
        <v>83</v>
      </c>
      <c r="F460" s="18">
        <v>718688</v>
      </c>
      <c r="G460" s="9">
        <f t="shared" si="163"/>
        <v>705384</v>
      </c>
      <c r="H460" s="9">
        <f t="shared" si="164"/>
        <v>705384</v>
      </c>
      <c r="I460" s="9">
        <f t="shared" si="165"/>
        <v>705384</v>
      </c>
      <c r="J460" s="9">
        <v>0</v>
      </c>
      <c r="K460" s="9">
        <v>705384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f t="shared" si="166"/>
        <v>0</v>
      </c>
      <c r="R460" s="9">
        <v>0</v>
      </c>
      <c r="S460" s="9">
        <v>0</v>
      </c>
      <c r="T460" s="9">
        <v>0</v>
      </c>
      <c r="U460" s="10">
        <f t="shared" si="147"/>
        <v>0.98148849013758399</v>
      </c>
    </row>
    <row r="461" spans="2:21">
      <c r="B461" s="11"/>
      <c r="C461" s="6"/>
      <c r="D461" s="6" t="s">
        <v>143</v>
      </c>
      <c r="E461" s="17" t="s">
        <v>144</v>
      </c>
      <c r="F461" s="18">
        <v>2497</v>
      </c>
      <c r="G461" s="9">
        <f t="shared" si="163"/>
        <v>2438</v>
      </c>
      <c r="H461" s="9">
        <f t="shared" si="164"/>
        <v>2438</v>
      </c>
      <c r="I461" s="9">
        <f t="shared" si="165"/>
        <v>2438</v>
      </c>
      <c r="J461" s="9">
        <v>0</v>
      </c>
      <c r="K461" s="9">
        <v>2438</v>
      </c>
      <c r="L461" s="9">
        <v>0</v>
      </c>
      <c r="M461" s="9">
        <v>0</v>
      </c>
      <c r="N461" s="9">
        <v>0</v>
      </c>
      <c r="O461" s="9">
        <v>0</v>
      </c>
      <c r="P461" s="9">
        <v>0</v>
      </c>
      <c r="Q461" s="9">
        <f t="shared" si="166"/>
        <v>0</v>
      </c>
      <c r="R461" s="9">
        <v>0</v>
      </c>
      <c r="S461" s="9">
        <v>0</v>
      </c>
      <c r="T461" s="9">
        <v>0</v>
      </c>
      <c r="U461" s="10">
        <f t="shared" si="147"/>
        <v>0.97637164597517023</v>
      </c>
    </row>
    <row r="462" spans="2:21" ht="22.5">
      <c r="B462" s="11"/>
      <c r="C462" s="6"/>
      <c r="D462" s="6" t="s">
        <v>168</v>
      </c>
      <c r="E462" s="17" t="s">
        <v>169</v>
      </c>
      <c r="F462" s="18">
        <v>11516</v>
      </c>
      <c r="G462" s="9">
        <f t="shared" si="163"/>
        <v>11642</v>
      </c>
      <c r="H462" s="9">
        <f t="shared" si="164"/>
        <v>11642</v>
      </c>
      <c r="I462" s="9">
        <f t="shared" si="165"/>
        <v>11642</v>
      </c>
      <c r="J462" s="9">
        <v>0</v>
      </c>
      <c r="K462" s="9">
        <v>11642</v>
      </c>
      <c r="L462" s="9">
        <v>0</v>
      </c>
      <c r="M462" s="9">
        <v>0</v>
      </c>
      <c r="N462" s="9">
        <v>0</v>
      </c>
      <c r="O462" s="9">
        <v>0</v>
      </c>
      <c r="P462" s="9">
        <v>0</v>
      </c>
      <c r="Q462" s="9">
        <f t="shared" si="166"/>
        <v>0</v>
      </c>
      <c r="R462" s="9">
        <v>0</v>
      </c>
      <c r="S462" s="9">
        <v>0</v>
      </c>
      <c r="T462" s="9">
        <v>0</v>
      </c>
      <c r="U462" s="10">
        <f t="shared" si="147"/>
        <v>1.0109412990621744</v>
      </c>
    </row>
    <row r="463" spans="2:21" ht="22.5">
      <c r="B463" s="11"/>
      <c r="C463" s="6"/>
      <c r="D463" s="6" t="s">
        <v>277</v>
      </c>
      <c r="E463" s="17" t="s">
        <v>169</v>
      </c>
      <c r="F463" s="18">
        <v>238525</v>
      </c>
      <c r="G463" s="9">
        <f t="shared" si="163"/>
        <v>200000</v>
      </c>
      <c r="H463" s="9">
        <f t="shared" si="164"/>
        <v>200000</v>
      </c>
      <c r="I463" s="9">
        <f t="shared" si="165"/>
        <v>0</v>
      </c>
      <c r="J463" s="9">
        <v>0</v>
      </c>
      <c r="K463" s="9">
        <v>0</v>
      </c>
      <c r="L463" s="9">
        <v>0</v>
      </c>
      <c r="M463" s="9">
        <v>0</v>
      </c>
      <c r="N463" s="9">
        <v>200000</v>
      </c>
      <c r="O463" s="9">
        <v>0</v>
      </c>
      <c r="P463" s="9">
        <v>0</v>
      </c>
      <c r="Q463" s="9">
        <f t="shared" si="166"/>
        <v>0</v>
      </c>
      <c r="R463" s="9">
        <v>0</v>
      </c>
      <c r="S463" s="9">
        <v>0</v>
      </c>
      <c r="T463" s="9">
        <v>0</v>
      </c>
      <c r="U463" s="10">
        <f t="shared" si="147"/>
        <v>0.83848653181008281</v>
      </c>
    </row>
    <row r="464" spans="2:21" ht="22.5">
      <c r="B464" s="11"/>
      <c r="C464" s="6"/>
      <c r="D464" s="6" t="s">
        <v>278</v>
      </c>
      <c r="E464" s="17" t="s">
        <v>169</v>
      </c>
      <c r="F464" s="18">
        <v>36522</v>
      </c>
      <c r="G464" s="9">
        <f t="shared" si="163"/>
        <v>40000</v>
      </c>
      <c r="H464" s="9">
        <f t="shared" si="164"/>
        <v>40000</v>
      </c>
      <c r="I464" s="9">
        <f t="shared" si="165"/>
        <v>0</v>
      </c>
      <c r="J464" s="9">
        <v>0</v>
      </c>
      <c r="K464" s="9">
        <v>0</v>
      </c>
      <c r="L464" s="9">
        <v>0</v>
      </c>
      <c r="M464" s="9">
        <v>0</v>
      </c>
      <c r="N464" s="9">
        <v>40000</v>
      </c>
      <c r="O464" s="9">
        <v>0</v>
      </c>
      <c r="P464" s="9">
        <v>0</v>
      </c>
      <c r="Q464" s="9">
        <f t="shared" si="166"/>
        <v>0</v>
      </c>
      <c r="R464" s="9">
        <v>0</v>
      </c>
      <c r="S464" s="9">
        <v>0</v>
      </c>
      <c r="T464" s="9">
        <v>0</v>
      </c>
      <c r="U464" s="10">
        <f t="shared" si="147"/>
        <v>1.0952302721647227</v>
      </c>
    </row>
    <row r="465" spans="2:21">
      <c r="B465" s="11"/>
      <c r="C465" s="6"/>
      <c r="D465" s="6" t="s">
        <v>131</v>
      </c>
      <c r="E465" s="17" t="s">
        <v>132</v>
      </c>
      <c r="F465" s="18">
        <v>0</v>
      </c>
      <c r="G465" s="9">
        <f t="shared" si="163"/>
        <v>161796</v>
      </c>
      <c r="H465" s="9">
        <f t="shared" si="164"/>
        <v>161796</v>
      </c>
      <c r="I465" s="9">
        <f t="shared" si="165"/>
        <v>161796</v>
      </c>
      <c r="J465" s="9">
        <v>161796</v>
      </c>
      <c r="K465" s="9">
        <v>0</v>
      </c>
      <c r="L465" s="9">
        <v>0</v>
      </c>
      <c r="M465" s="9">
        <v>0</v>
      </c>
      <c r="N465" s="9">
        <v>0</v>
      </c>
      <c r="O465" s="9">
        <v>0</v>
      </c>
      <c r="P465" s="9">
        <v>0</v>
      </c>
      <c r="Q465" s="9">
        <f t="shared" si="166"/>
        <v>0</v>
      </c>
      <c r="R465" s="9">
        <v>0</v>
      </c>
      <c r="S465" s="9">
        <v>0</v>
      </c>
      <c r="T465" s="9">
        <v>0</v>
      </c>
      <c r="U465" s="10">
        <v>0</v>
      </c>
    </row>
    <row r="466" spans="2:21">
      <c r="B466" s="11"/>
      <c r="C466" s="6"/>
      <c r="D466" s="6" t="s">
        <v>106</v>
      </c>
      <c r="E466" s="17" t="s">
        <v>100</v>
      </c>
      <c r="F466" s="18">
        <v>201500</v>
      </c>
      <c r="G466" s="9">
        <f t="shared" si="163"/>
        <v>40000</v>
      </c>
      <c r="H466" s="9">
        <f t="shared" si="164"/>
        <v>0</v>
      </c>
      <c r="I466" s="9">
        <f t="shared" si="165"/>
        <v>0</v>
      </c>
      <c r="J466" s="9">
        <v>0</v>
      </c>
      <c r="K466" s="9">
        <v>0</v>
      </c>
      <c r="L466" s="9">
        <v>0</v>
      </c>
      <c r="M466" s="9">
        <v>0</v>
      </c>
      <c r="N466" s="9">
        <v>0</v>
      </c>
      <c r="O466" s="9">
        <v>0</v>
      </c>
      <c r="P466" s="9">
        <v>0</v>
      </c>
      <c r="Q466" s="9">
        <f t="shared" si="166"/>
        <v>40000</v>
      </c>
      <c r="R466" s="9">
        <v>40000</v>
      </c>
      <c r="S466" s="9">
        <v>0</v>
      </c>
      <c r="T466" s="9">
        <v>0</v>
      </c>
      <c r="U466" s="10">
        <f t="shared" ref="U466:U484" si="167">G466/F466</f>
        <v>0.19851116625310175</v>
      </c>
    </row>
    <row r="467" spans="2:21">
      <c r="B467" s="6"/>
      <c r="C467" s="6"/>
      <c r="D467" s="6">
        <v>6067</v>
      </c>
      <c r="E467" s="17" t="s">
        <v>153</v>
      </c>
      <c r="F467" s="18">
        <v>116643</v>
      </c>
      <c r="G467" s="9">
        <v>0</v>
      </c>
      <c r="H467" s="9">
        <v>0</v>
      </c>
      <c r="I467" s="9">
        <v>0</v>
      </c>
      <c r="J467" s="9">
        <v>0</v>
      </c>
      <c r="K467" s="9">
        <v>0</v>
      </c>
      <c r="L467" s="9">
        <v>0</v>
      </c>
      <c r="M467" s="9">
        <v>0</v>
      </c>
      <c r="N467" s="9">
        <v>0</v>
      </c>
      <c r="O467" s="9">
        <v>0</v>
      </c>
      <c r="P467" s="9">
        <v>0</v>
      </c>
      <c r="Q467" s="9">
        <v>0</v>
      </c>
      <c r="R467" s="9">
        <v>0</v>
      </c>
      <c r="S467" s="9">
        <v>0</v>
      </c>
      <c r="T467" s="9">
        <v>0</v>
      </c>
      <c r="U467" s="10">
        <f t="shared" si="167"/>
        <v>0</v>
      </c>
    </row>
    <row r="468" spans="2:21">
      <c r="B468" s="6"/>
      <c r="C468" s="6"/>
      <c r="D468" s="6">
        <v>6069</v>
      </c>
      <c r="E468" s="17" t="s">
        <v>153</v>
      </c>
      <c r="F468" s="18">
        <v>43557</v>
      </c>
      <c r="G468" s="9">
        <v>0</v>
      </c>
      <c r="H468" s="9">
        <v>0</v>
      </c>
      <c r="I468" s="9">
        <v>0</v>
      </c>
      <c r="J468" s="9">
        <v>0</v>
      </c>
      <c r="K468" s="9">
        <v>0</v>
      </c>
      <c r="L468" s="9">
        <v>0</v>
      </c>
      <c r="M468" s="9">
        <v>0</v>
      </c>
      <c r="N468" s="9">
        <v>0</v>
      </c>
      <c r="O468" s="9">
        <v>0</v>
      </c>
      <c r="P468" s="9">
        <v>0</v>
      </c>
      <c r="Q468" s="9">
        <v>0</v>
      </c>
      <c r="R468" s="9">
        <v>0</v>
      </c>
      <c r="S468" s="9">
        <v>0</v>
      </c>
      <c r="T468" s="9">
        <v>0</v>
      </c>
      <c r="U468" s="10">
        <f t="shared" si="167"/>
        <v>0</v>
      </c>
    </row>
    <row r="469" spans="2:21">
      <c r="B469" s="11"/>
      <c r="C469" s="6" t="s">
        <v>279</v>
      </c>
      <c r="D469" s="6"/>
      <c r="E469" s="17" t="s">
        <v>280</v>
      </c>
      <c r="F469" s="9">
        <f t="shared" ref="F469:T469" si="168">SUM(F470:F476)</f>
        <v>948026</v>
      </c>
      <c r="G469" s="9">
        <f t="shared" si="168"/>
        <v>980000</v>
      </c>
      <c r="H469" s="9">
        <f t="shared" si="168"/>
        <v>980000</v>
      </c>
      <c r="I469" s="9">
        <f t="shared" si="168"/>
        <v>0</v>
      </c>
      <c r="J469" s="9">
        <f t="shared" si="168"/>
        <v>0</v>
      </c>
      <c r="K469" s="9">
        <f t="shared" si="168"/>
        <v>0</v>
      </c>
      <c r="L469" s="9">
        <f t="shared" si="168"/>
        <v>980000</v>
      </c>
      <c r="M469" s="9">
        <f t="shared" si="168"/>
        <v>0</v>
      </c>
      <c r="N469" s="9">
        <f t="shared" si="168"/>
        <v>0</v>
      </c>
      <c r="O469" s="9">
        <f t="shared" si="168"/>
        <v>0</v>
      </c>
      <c r="P469" s="9">
        <f t="shared" si="168"/>
        <v>0</v>
      </c>
      <c r="Q469" s="9">
        <f t="shared" si="168"/>
        <v>0</v>
      </c>
      <c r="R469" s="9">
        <f t="shared" si="168"/>
        <v>0</v>
      </c>
      <c r="S469" s="9">
        <f t="shared" si="168"/>
        <v>0</v>
      </c>
      <c r="T469" s="9">
        <f t="shared" si="168"/>
        <v>0</v>
      </c>
      <c r="U469" s="10">
        <f t="shared" si="167"/>
        <v>1.0337269231012651</v>
      </c>
    </row>
    <row r="470" spans="2:21" ht="22.5">
      <c r="B470" s="11"/>
      <c r="C470" s="6"/>
      <c r="D470" s="6" t="s">
        <v>246</v>
      </c>
      <c r="E470" s="17" t="s">
        <v>247</v>
      </c>
      <c r="F470" s="18">
        <v>888000</v>
      </c>
      <c r="G470" s="9">
        <f>SUM(H470+Q470)</f>
        <v>980000</v>
      </c>
      <c r="H470" s="9">
        <f>SUM(I470+L470+M470+N470+O470+P470)</f>
        <v>980000</v>
      </c>
      <c r="I470" s="9">
        <f>SUM(J470:K470)</f>
        <v>0</v>
      </c>
      <c r="J470" s="9">
        <v>0</v>
      </c>
      <c r="K470" s="9">
        <v>0</v>
      </c>
      <c r="L470" s="9">
        <v>980000</v>
      </c>
      <c r="M470" s="9">
        <v>0</v>
      </c>
      <c r="N470" s="9">
        <v>0</v>
      </c>
      <c r="O470" s="9">
        <v>0</v>
      </c>
      <c r="P470" s="9">
        <v>0</v>
      </c>
      <c r="Q470" s="9">
        <f>SUM(R470+T470)</f>
        <v>0</v>
      </c>
      <c r="R470" s="9">
        <v>0</v>
      </c>
      <c r="S470" s="9">
        <v>0</v>
      </c>
      <c r="T470" s="9">
        <v>0</v>
      </c>
      <c r="U470" s="10">
        <f t="shared" si="167"/>
        <v>1.1036036036036037</v>
      </c>
    </row>
    <row r="471" spans="2:21">
      <c r="B471" s="6"/>
      <c r="C471" s="6"/>
      <c r="D471" s="6">
        <v>4010</v>
      </c>
      <c r="E471" s="17" t="s">
        <v>77</v>
      </c>
      <c r="F471" s="18">
        <v>32164</v>
      </c>
      <c r="G471" s="9">
        <v>0</v>
      </c>
      <c r="H471" s="9">
        <v>0</v>
      </c>
      <c r="I471" s="9">
        <v>0</v>
      </c>
      <c r="J471" s="9">
        <v>0</v>
      </c>
      <c r="K471" s="9">
        <v>0</v>
      </c>
      <c r="L471" s="9">
        <v>0</v>
      </c>
      <c r="M471" s="9">
        <v>0</v>
      </c>
      <c r="N471" s="9">
        <v>0</v>
      </c>
      <c r="O471" s="9">
        <v>0</v>
      </c>
      <c r="P471" s="9">
        <v>0</v>
      </c>
      <c r="Q471" s="9">
        <v>0</v>
      </c>
      <c r="R471" s="9">
        <v>0</v>
      </c>
      <c r="S471" s="9">
        <v>0</v>
      </c>
      <c r="T471" s="9">
        <v>0</v>
      </c>
      <c r="U471" s="10">
        <f t="shared" si="167"/>
        <v>0</v>
      </c>
    </row>
    <row r="472" spans="2:21">
      <c r="B472" s="6"/>
      <c r="C472" s="6"/>
      <c r="D472" s="6">
        <v>4040</v>
      </c>
      <c r="E472" s="17" t="s">
        <v>78</v>
      </c>
      <c r="F472" s="18">
        <v>10200</v>
      </c>
      <c r="G472" s="9">
        <v>0</v>
      </c>
      <c r="H472" s="9">
        <v>0</v>
      </c>
      <c r="I472" s="9">
        <v>0</v>
      </c>
      <c r="J472" s="9">
        <v>0</v>
      </c>
      <c r="K472" s="9">
        <v>0</v>
      </c>
      <c r="L472" s="9">
        <v>0</v>
      </c>
      <c r="M472" s="9">
        <v>0</v>
      </c>
      <c r="N472" s="9">
        <v>0</v>
      </c>
      <c r="O472" s="9">
        <v>0</v>
      </c>
      <c r="P472" s="9">
        <v>0</v>
      </c>
      <c r="Q472" s="9">
        <v>0</v>
      </c>
      <c r="R472" s="9">
        <v>0</v>
      </c>
      <c r="S472" s="9">
        <v>0</v>
      </c>
      <c r="T472" s="9">
        <v>0</v>
      </c>
      <c r="U472" s="10">
        <f t="shared" si="167"/>
        <v>0</v>
      </c>
    </row>
    <row r="473" spans="2:21">
      <c r="B473" s="6"/>
      <c r="C473" s="6"/>
      <c r="D473" s="6">
        <v>4110</v>
      </c>
      <c r="E473" s="17" t="s">
        <v>79</v>
      </c>
      <c r="F473" s="18">
        <v>7321</v>
      </c>
      <c r="G473" s="9">
        <v>0</v>
      </c>
      <c r="H473" s="9">
        <v>0</v>
      </c>
      <c r="I473" s="9">
        <v>0</v>
      </c>
      <c r="J473" s="9">
        <v>0</v>
      </c>
      <c r="K473" s="9">
        <v>0</v>
      </c>
      <c r="L473" s="9">
        <v>0</v>
      </c>
      <c r="M473" s="9">
        <v>0</v>
      </c>
      <c r="N473" s="9">
        <v>0</v>
      </c>
      <c r="O473" s="9">
        <v>0</v>
      </c>
      <c r="P473" s="9">
        <v>0</v>
      </c>
      <c r="Q473" s="9">
        <v>0</v>
      </c>
      <c r="R473" s="9">
        <v>0</v>
      </c>
      <c r="S473" s="9">
        <v>0</v>
      </c>
      <c r="T473" s="9">
        <v>0</v>
      </c>
      <c r="U473" s="10">
        <f t="shared" si="167"/>
        <v>0</v>
      </c>
    </row>
    <row r="474" spans="2:21">
      <c r="B474" s="6"/>
      <c r="C474" s="6"/>
      <c r="D474" s="6">
        <v>4120</v>
      </c>
      <c r="E474" s="17" t="s">
        <v>80</v>
      </c>
      <c r="F474" s="18">
        <v>1038</v>
      </c>
      <c r="G474" s="9">
        <v>0</v>
      </c>
      <c r="H474" s="9">
        <v>0</v>
      </c>
      <c r="I474" s="9">
        <v>0</v>
      </c>
      <c r="J474" s="9">
        <v>0</v>
      </c>
      <c r="K474" s="9">
        <v>0</v>
      </c>
      <c r="L474" s="9">
        <v>0</v>
      </c>
      <c r="M474" s="9">
        <v>0</v>
      </c>
      <c r="N474" s="9">
        <v>0</v>
      </c>
      <c r="O474" s="9">
        <v>0</v>
      </c>
      <c r="P474" s="9">
        <v>0</v>
      </c>
      <c r="Q474" s="9">
        <v>0</v>
      </c>
      <c r="R474" s="9">
        <v>0</v>
      </c>
      <c r="S474" s="9">
        <v>0</v>
      </c>
      <c r="T474" s="9">
        <v>0</v>
      </c>
      <c r="U474" s="10">
        <f t="shared" si="167"/>
        <v>0</v>
      </c>
    </row>
    <row r="475" spans="2:21">
      <c r="B475" s="6"/>
      <c r="C475" s="6"/>
      <c r="D475" s="6">
        <v>4210</v>
      </c>
      <c r="E475" s="17" t="s">
        <v>65</v>
      </c>
      <c r="F475" s="18">
        <v>4818</v>
      </c>
      <c r="G475" s="9">
        <v>0</v>
      </c>
      <c r="H475" s="9">
        <v>0</v>
      </c>
      <c r="I475" s="9">
        <v>0</v>
      </c>
      <c r="J475" s="9">
        <v>0</v>
      </c>
      <c r="K475" s="9">
        <v>0</v>
      </c>
      <c r="L475" s="9">
        <v>0</v>
      </c>
      <c r="M475" s="9">
        <v>0</v>
      </c>
      <c r="N475" s="9">
        <v>0</v>
      </c>
      <c r="O475" s="9">
        <v>0</v>
      </c>
      <c r="P475" s="9">
        <v>0</v>
      </c>
      <c r="Q475" s="9">
        <v>0</v>
      </c>
      <c r="R475" s="9">
        <v>0</v>
      </c>
      <c r="S475" s="9">
        <v>0</v>
      </c>
      <c r="T475" s="9">
        <v>0</v>
      </c>
      <c r="U475" s="10">
        <f t="shared" si="167"/>
        <v>0</v>
      </c>
    </row>
    <row r="476" spans="2:21">
      <c r="B476" s="6"/>
      <c r="C476" s="6"/>
      <c r="D476" s="6">
        <v>4440</v>
      </c>
      <c r="E476" s="17" t="s">
        <v>83</v>
      </c>
      <c r="F476" s="18">
        <v>4485</v>
      </c>
      <c r="G476" s="9">
        <v>0</v>
      </c>
      <c r="H476" s="9">
        <v>0</v>
      </c>
      <c r="I476" s="9">
        <v>0</v>
      </c>
      <c r="J476" s="9">
        <v>0</v>
      </c>
      <c r="K476" s="9">
        <v>0</v>
      </c>
      <c r="L476" s="9">
        <v>0</v>
      </c>
      <c r="M476" s="9">
        <v>0</v>
      </c>
      <c r="N476" s="9">
        <v>0</v>
      </c>
      <c r="O476" s="9">
        <v>0</v>
      </c>
      <c r="P476" s="9">
        <v>0</v>
      </c>
      <c r="Q476" s="9">
        <v>0</v>
      </c>
      <c r="R476" s="9">
        <v>0</v>
      </c>
      <c r="S476" s="9">
        <v>0</v>
      </c>
      <c r="T476" s="9">
        <v>0</v>
      </c>
      <c r="U476" s="10">
        <f t="shared" si="167"/>
        <v>0</v>
      </c>
    </row>
    <row r="477" spans="2:21">
      <c r="B477" s="11"/>
      <c r="C477" s="6" t="s">
        <v>281</v>
      </c>
      <c r="D477" s="6"/>
      <c r="E477" s="17" t="s">
        <v>282</v>
      </c>
      <c r="F477" s="9">
        <f t="shared" ref="F477:T477" si="169">SUM(F478:F496)</f>
        <v>3279630</v>
      </c>
      <c r="G477" s="9">
        <f t="shared" si="169"/>
        <v>3034630</v>
      </c>
      <c r="H477" s="9">
        <f t="shared" si="169"/>
        <v>3034630</v>
      </c>
      <c r="I477" s="9">
        <f t="shared" si="169"/>
        <v>1567720</v>
      </c>
      <c r="J477" s="9">
        <f t="shared" si="169"/>
        <v>1392333</v>
      </c>
      <c r="K477" s="9">
        <f t="shared" si="169"/>
        <v>175387</v>
      </c>
      <c r="L477" s="9">
        <f t="shared" si="169"/>
        <v>1465000</v>
      </c>
      <c r="M477" s="9">
        <f t="shared" si="169"/>
        <v>1910</v>
      </c>
      <c r="N477" s="9">
        <f t="shared" si="169"/>
        <v>0</v>
      </c>
      <c r="O477" s="9">
        <f t="shared" si="169"/>
        <v>0</v>
      </c>
      <c r="P477" s="9">
        <f t="shared" si="169"/>
        <v>0</v>
      </c>
      <c r="Q477" s="9">
        <f t="shared" si="169"/>
        <v>0</v>
      </c>
      <c r="R477" s="9">
        <f t="shared" si="169"/>
        <v>0</v>
      </c>
      <c r="S477" s="9">
        <f t="shared" si="169"/>
        <v>0</v>
      </c>
      <c r="T477" s="9">
        <f t="shared" si="169"/>
        <v>0</v>
      </c>
      <c r="U477" s="10">
        <f t="shared" si="167"/>
        <v>0.92529645112405967</v>
      </c>
    </row>
    <row r="478" spans="2:21" ht="22.5">
      <c r="B478" s="11"/>
      <c r="C478" s="6"/>
      <c r="D478" s="6" t="s">
        <v>246</v>
      </c>
      <c r="E478" s="17" t="s">
        <v>247</v>
      </c>
      <c r="F478" s="18">
        <v>800000</v>
      </c>
      <c r="G478" s="9">
        <f t="shared" ref="G478:G496" si="170">SUM(H478+Q478)</f>
        <v>670000</v>
      </c>
      <c r="H478" s="9">
        <f t="shared" ref="H478:H496" si="171">SUM(I478+L478+M478+N478+O478+P478)</f>
        <v>670000</v>
      </c>
      <c r="I478" s="9">
        <f t="shared" ref="I478:I496" si="172">SUM(J478:K478)</f>
        <v>0</v>
      </c>
      <c r="J478" s="9">
        <v>0</v>
      </c>
      <c r="K478" s="9">
        <v>0</v>
      </c>
      <c r="L478" s="9">
        <v>670000</v>
      </c>
      <c r="M478" s="9">
        <v>0</v>
      </c>
      <c r="N478" s="9">
        <v>0</v>
      </c>
      <c r="O478" s="9">
        <v>0</v>
      </c>
      <c r="P478" s="9">
        <v>0</v>
      </c>
      <c r="Q478" s="9">
        <f t="shared" ref="Q478:Q496" si="173">SUM(R478+T478)</f>
        <v>0</v>
      </c>
      <c r="R478" s="9">
        <v>0</v>
      </c>
      <c r="S478" s="9">
        <v>0</v>
      </c>
      <c r="T478" s="9">
        <v>0</v>
      </c>
      <c r="U478" s="10">
        <f t="shared" si="167"/>
        <v>0.83750000000000002</v>
      </c>
    </row>
    <row r="479" spans="2:21" ht="45">
      <c r="B479" s="11"/>
      <c r="C479" s="6"/>
      <c r="D479" s="6" t="s">
        <v>242</v>
      </c>
      <c r="E479" s="17" t="s">
        <v>243</v>
      </c>
      <c r="F479" s="18">
        <v>910000</v>
      </c>
      <c r="G479" s="9">
        <f t="shared" si="170"/>
        <v>795000</v>
      </c>
      <c r="H479" s="9">
        <f t="shared" si="171"/>
        <v>795000</v>
      </c>
      <c r="I479" s="9">
        <f t="shared" si="172"/>
        <v>0</v>
      </c>
      <c r="J479" s="9">
        <v>0</v>
      </c>
      <c r="K479" s="9">
        <v>0</v>
      </c>
      <c r="L479" s="9">
        <v>795000</v>
      </c>
      <c r="M479" s="9">
        <v>0</v>
      </c>
      <c r="N479" s="9">
        <v>0</v>
      </c>
      <c r="O479" s="9">
        <v>0</v>
      </c>
      <c r="P479" s="9">
        <v>0</v>
      </c>
      <c r="Q479" s="9">
        <f t="shared" si="173"/>
        <v>0</v>
      </c>
      <c r="R479" s="9">
        <v>0</v>
      </c>
      <c r="S479" s="9">
        <v>0</v>
      </c>
      <c r="T479" s="9">
        <v>0</v>
      </c>
      <c r="U479" s="10">
        <f t="shared" si="167"/>
        <v>0.87362637362637363</v>
      </c>
    </row>
    <row r="480" spans="2:21">
      <c r="B480" s="11"/>
      <c r="C480" s="6"/>
      <c r="D480" s="6" t="s">
        <v>179</v>
      </c>
      <c r="E480" s="17" t="s">
        <v>180</v>
      </c>
      <c r="F480" s="18">
        <v>1309</v>
      </c>
      <c r="G480" s="9">
        <f t="shared" si="170"/>
        <v>1910</v>
      </c>
      <c r="H480" s="9">
        <f t="shared" si="171"/>
        <v>1910</v>
      </c>
      <c r="I480" s="9">
        <f t="shared" si="172"/>
        <v>0</v>
      </c>
      <c r="J480" s="9">
        <v>0</v>
      </c>
      <c r="K480" s="9">
        <v>0</v>
      </c>
      <c r="L480" s="9">
        <v>0</v>
      </c>
      <c r="M480" s="9">
        <v>1910</v>
      </c>
      <c r="N480" s="9">
        <v>0</v>
      </c>
      <c r="O480" s="9">
        <v>0</v>
      </c>
      <c r="P480" s="9">
        <v>0</v>
      </c>
      <c r="Q480" s="9">
        <f t="shared" si="173"/>
        <v>0</v>
      </c>
      <c r="R480" s="9">
        <v>0</v>
      </c>
      <c r="S480" s="9">
        <v>0</v>
      </c>
      <c r="T480" s="9">
        <v>0</v>
      </c>
      <c r="U480" s="10">
        <f t="shared" si="167"/>
        <v>1.4591291061879297</v>
      </c>
    </row>
    <row r="481" spans="2:21">
      <c r="B481" s="11"/>
      <c r="C481" s="6"/>
      <c r="D481" s="6" t="s">
        <v>120</v>
      </c>
      <c r="E481" s="17" t="s">
        <v>77</v>
      </c>
      <c r="F481" s="18">
        <v>1123810</v>
      </c>
      <c r="G481" s="9">
        <f t="shared" si="170"/>
        <v>1094572</v>
      </c>
      <c r="H481" s="9">
        <f t="shared" si="171"/>
        <v>1094572</v>
      </c>
      <c r="I481" s="9">
        <f t="shared" si="172"/>
        <v>1094572</v>
      </c>
      <c r="J481" s="9">
        <v>1094572</v>
      </c>
      <c r="K481" s="9">
        <v>0</v>
      </c>
      <c r="L481" s="9">
        <v>0</v>
      </c>
      <c r="M481" s="9">
        <v>0</v>
      </c>
      <c r="N481" s="9">
        <v>0</v>
      </c>
      <c r="O481" s="9">
        <v>0</v>
      </c>
      <c r="P481" s="9">
        <v>0</v>
      </c>
      <c r="Q481" s="9">
        <f t="shared" si="173"/>
        <v>0</v>
      </c>
      <c r="R481" s="9">
        <v>0</v>
      </c>
      <c r="S481" s="9">
        <v>0</v>
      </c>
      <c r="T481" s="9">
        <v>0</v>
      </c>
      <c r="U481" s="10">
        <f t="shared" si="167"/>
        <v>0.97398314661731078</v>
      </c>
    </row>
    <row r="482" spans="2:21">
      <c r="B482" s="11"/>
      <c r="C482" s="6"/>
      <c r="D482" s="6" t="s">
        <v>121</v>
      </c>
      <c r="E482" s="17" t="s">
        <v>78</v>
      </c>
      <c r="F482" s="18">
        <v>65249</v>
      </c>
      <c r="G482" s="9">
        <f t="shared" si="170"/>
        <v>72774</v>
      </c>
      <c r="H482" s="9">
        <f t="shared" si="171"/>
        <v>72774</v>
      </c>
      <c r="I482" s="9">
        <f t="shared" si="172"/>
        <v>72774</v>
      </c>
      <c r="J482" s="9">
        <v>72774</v>
      </c>
      <c r="K482" s="9">
        <v>0</v>
      </c>
      <c r="L482" s="9">
        <v>0</v>
      </c>
      <c r="M482" s="9">
        <v>0</v>
      </c>
      <c r="N482" s="9">
        <v>0</v>
      </c>
      <c r="O482" s="9">
        <v>0</v>
      </c>
      <c r="P482" s="9">
        <v>0</v>
      </c>
      <c r="Q482" s="9">
        <f t="shared" si="173"/>
        <v>0</v>
      </c>
      <c r="R482" s="9">
        <v>0</v>
      </c>
      <c r="S482" s="9">
        <v>0</v>
      </c>
      <c r="T482" s="9">
        <v>0</v>
      </c>
      <c r="U482" s="10">
        <f t="shared" si="167"/>
        <v>1.115327437968398</v>
      </c>
    </row>
    <row r="483" spans="2:21">
      <c r="B483" s="11"/>
      <c r="C483" s="6"/>
      <c r="D483" s="6" t="s">
        <v>122</v>
      </c>
      <c r="E483" s="17" t="s">
        <v>79</v>
      </c>
      <c r="F483" s="18">
        <v>197928</v>
      </c>
      <c r="G483" s="9">
        <f t="shared" si="170"/>
        <v>184196</v>
      </c>
      <c r="H483" s="9">
        <f t="shared" si="171"/>
        <v>184196</v>
      </c>
      <c r="I483" s="9">
        <f t="shared" si="172"/>
        <v>184196</v>
      </c>
      <c r="J483" s="9">
        <v>184196</v>
      </c>
      <c r="K483" s="9">
        <v>0</v>
      </c>
      <c r="L483" s="9">
        <v>0</v>
      </c>
      <c r="M483" s="9">
        <v>0</v>
      </c>
      <c r="N483" s="9">
        <v>0</v>
      </c>
      <c r="O483" s="9">
        <v>0</v>
      </c>
      <c r="P483" s="9">
        <v>0</v>
      </c>
      <c r="Q483" s="9">
        <f t="shared" si="173"/>
        <v>0</v>
      </c>
      <c r="R483" s="9">
        <v>0</v>
      </c>
      <c r="S483" s="9">
        <v>0</v>
      </c>
      <c r="T483" s="9">
        <v>0</v>
      </c>
      <c r="U483" s="10">
        <f t="shared" si="167"/>
        <v>0.9306212360050119</v>
      </c>
    </row>
    <row r="484" spans="2:21">
      <c r="B484" s="11"/>
      <c r="C484" s="6"/>
      <c r="D484" s="6" t="s">
        <v>123</v>
      </c>
      <c r="E484" s="17" t="s">
        <v>80</v>
      </c>
      <c r="F484" s="18">
        <v>24915</v>
      </c>
      <c r="G484" s="9">
        <f t="shared" si="170"/>
        <v>22405</v>
      </c>
      <c r="H484" s="9">
        <f t="shared" si="171"/>
        <v>22405</v>
      </c>
      <c r="I484" s="9">
        <f t="shared" si="172"/>
        <v>22405</v>
      </c>
      <c r="J484" s="9">
        <v>22405</v>
      </c>
      <c r="K484" s="9">
        <v>0</v>
      </c>
      <c r="L484" s="9">
        <v>0</v>
      </c>
      <c r="M484" s="9">
        <v>0</v>
      </c>
      <c r="N484" s="9">
        <v>0</v>
      </c>
      <c r="O484" s="9">
        <v>0</v>
      </c>
      <c r="P484" s="9">
        <v>0</v>
      </c>
      <c r="Q484" s="9">
        <f t="shared" si="173"/>
        <v>0</v>
      </c>
      <c r="R484" s="9">
        <v>0</v>
      </c>
      <c r="S484" s="9">
        <v>0</v>
      </c>
      <c r="T484" s="9">
        <v>0</v>
      </c>
      <c r="U484" s="10">
        <f t="shared" si="167"/>
        <v>0.89925747541641576</v>
      </c>
    </row>
    <row r="485" spans="2:21">
      <c r="B485" s="11"/>
      <c r="C485" s="6"/>
      <c r="D485" s="6" t="s">
        <v>103</v>
      </c>
      <c r="E485" s="17" t="s">
        <v>81</v>
      </c>
      <c r="F485" s="18">
        <v>0</v>
      </c>
      <c r="G485" s="9">
        <f t="shared" si="170"/>
        <v>2000</v>
      </c>
      <c r="H485" s="9">
        <f t="shared" si="171"/>
        <v>2000</v>
      </c>
      <c r="I485" s="9">
        <f t="shared" si="172"/>
        <v>2000</v>
      </c>
      <c r="J485" s="9">
        <v>2000</v>
      </c>
      <c r="K485" s="9">
        <v>0</v>
      </c>
      <c r="L485" s="9">
        <v>0</v>
      </c>
      <c r="M485" s="9">
        <v>0</v>
      </c>
      <c r="N485" s="9">
        <v>0</v>
      </c>
      <c r="O485" s="9">
        <v>0</v>
      </c>
      <c r="P485" s="9">
        <v>0</v>
      </c>
      <c r="Q485" s="9">
        <f t="shared" si="173"/>
        <v>0</v>
      </c>
      <c r="R485" s="9">
        <v>0</v>
      </c>
      <c r="S485" s="9">
        <v>0</v>
      </c>
      <c r="T485" s="9">
        <v>0</v>
      </c>
      <c r="U485" s="10">
        <v>0</v>
      </c>
    </row>
    <row r="486" spans="2:21">
      <c r="B486" s="11"/>
      <c r="C486" s="6"/>
      <c r="D486" s="6" t="s">
        <v>125</v>
      </c>
      <c r="E486" s="17" t="s">
        <v>65</v>
      </c>
      <c r="F486" s="18">
        <v>11448</v>
      </c>
      <c r="G486" s="9">
        <f t="shared" si="170"/>
        <v>21020</v>
      </c>
      <c r="H486" s="9">
        <f t="shared" si="171"/>
        <v>21020</v>
      </c>
      <c r="I486" s="9">
        <f t="shared" si="172"/>
        <v>21020</v>
      </c>
      <c r="J486" s="9">
        <v>0</v>
      </c>
      <c r="K486" s="9">
        <v>21020</v>
      </c>
      <c r="L486" s="9">
        <v>0</v>
      </c>
      <c r="M486" s="9">
        <v>0</v>
      </c>
      <c r="N486" s="9">
        <v>0</v>
      </c>
      <c r="O486" s="9">
        <v>0</v>
      </c>
      <c r="P486" s="9">
        <v>0</v>
      </c>
      <c r="Q486" s="9">
        <f t="shared" si="173"/>
        <v>0</v>
      </c>
      <c r="R486" s="9">
        <v>0</v>
      </c>
      <c r="S486" s="9">
        <v>0</v>
      </c>
      <c r="T486" s="9">
        <v>0</v>
      </c>
      <c r="U486" s="10">
        <f t="shared" ref="U486:U495" si="174">G486/F486</f>
        <v>1.8361285814116002</v>
      </c>
    </row>
    <row r="487" spans="2:21">
      <c r="B487" s="11"/>
      <c r="C487" s="6"/>
      <c r="D487" s="6" t="s">
        <v>218</v>
      </c>
      <c r="E487" s="17" t="s">
        <v>195</v>
      </c>
      <c r="F487" s="18">
        <v>13280</v>
      </c>
      <c r="G487" s="9">
        <f t="shared" si="170"/>
        <v>9902</v>
      </c>
      <c r="H487" s="9">
        <f t="shared" si="171"/>
        <v>9902</v>
      </c>
      <c r="I487" s="9">
        <f t="shared" si="172"/>
        <v>9902</v>
      </c>
      <c r="J487" s="9">
        <v>0</v>
      </c>
      <c r="K487" s="9">
        <v>9902</v>
      </c>
      <c r="L487" s="9">
        <v>0</v>
      </c>
      <c r="M487" s="9">
        <v>0</v>
      </c>
      <c r="N487" s="9">
        <v>0</v>
      </c>
      <c r="O487" s="9">
        <v>0</v>
      </c>
      <c r="P487" s="9">
        <v>0</v>
      </c>
      <c r="Q487" s="9">
        <f t="shared" si="173"/>
        <v>0</v>
      </c>
      <c r="R487" s="9">
        <v>0</v>
      </c>
      <c r="S487" s="9">
        <v>0</v>
      </c>
      <c r="T487" s="9">
        <v>0</v>
      </c>
      <c r="U487" s="10">
        <f t="shared" si="174"/>
        <v>0.74563253012048192</v>
      </c>
    </row>
    <row r="488" spans="2:21">
      <c r="B488" s="11"/>
      <c r="C488" s="6"/>
      <c r="D488" s="6" t="s">
        <v>88</v>
      </c>
      <c r="E488" s="17" t="s">
        <v>89</v>
      </c>
      <c r="F488" s="18">
        <v>45600</v>
      </c>
      <c r="G488" s="9">
        <f t="shared" si="170"/>
        <v>46655</v>
      </c>
      <c r="H488" s="9">
        <f t="shared" si="171"/>
        <v>46655</v>
      </c>
      <c r="I488" s="9">
        <f t="shared" si="172"/>
        <v>46655</v>
      </c>
      <c r="J488" s="9">
        <v>0</v>
      </c>
      <c r="K488" s="9">
        <v>46655</v>
      </c>
      <c r="L488" s="9">
        <v>0</v>
      </c>
      <c r="M488" s="9">
        <v>0</v>
      </c>
      <c r="N488" s="9">
        <v>0</v>
      </c>
      <c r="O488" s="9">
        <v>0</v>
      </c>
      <c r="P488" s="9">
        <v>0</v>
      </c>
      <c r="Q488" s="9">
        <f t="shared" si="173"/>
        <v>0</v>
      </c>
      <c r="R488" s="9">
        <v>0</v>
      </c>
      <c r="S488" s="9">
        <v>0</v>
      </c>
      <c r="T488" s="9">
        <v>0</v>
      </c>
      <c r="U488" s="10">
        <f t="shared" si="174"/>
        <v>1.0231359649122806</v>
      </c>
    </row>
    <row r="489" spans="2:21">
      <c r="B489" s="11"/>
      <c r="C489" s="6"/>
      <c r="D489" s="6" t="s">
        <v>97</v>
      </c>
      <c r="E489" s="17" t="s">
        <v>98</v>
      </c>
      <c r="F489" s="18">
        <v>11226</v>
      </c>
      <c r="G489" s="9">
        <f t="shared" si="170"/>
        <v>20000</v>
      </c>
      <c r="H489" s="9">
        <f t="shared" si="171"/>
        <v>20000</v>
      </c>
      <c r="I489" s="9">
        <f t="shared" si="172"/>
        <v>20000</v>
      </c>
      <c r="J489" s="9">
        <v>0</v>
      </c>
      <c r="K489" s="9">
        <v>20000</v>
      </c>
      <c r="L489" s="9">
        <v>0</v>
      </c>
      <c r="M489" s="9">
        <v>0</v>
      </c>
      <c r="N489" s="9">
        <v>0</v>
      </c>
      <c r="O489" s="9">
        <v>0</v>
      </c>
      <c r="P489" s="9">
        <v>0</v>
      </c>
      <c r="Q489" s="9">
        <f t="shared" si="173"/>
        <v>0</v>
      </c>
      <c r="R489" s="9">
        <v>0</v>
      </c>
      <c r="S489" s="9">
        <v>0</v>
      </c>
      <c r="T489" s="9">
        <v>0</v>
      </c>
      <c r="U489" s="10">
        <f t="shared" si="174"/>
        <v>1.7815784785319793</v>
      </c>
    </row>
    <row r="490" spans="2:21">
      <c r="B490" s="11"/>
      <c r="C490" s="6"/>
      <c r="D490" s="6" t="s">
        <v>181</v>
      </c>
      <c r="E490" s="17" t="s">
        <v>182</v>
      </c>
      <c r="F490" s="18">
        <v>862</v>
      </c>
      <c r="G490" s="9">
        <f t="shared" si="170"/>
        <v>4528</v>
      </c>
      <c r="H490" s="9">
        <f t="shared" si="171"/>
        <v>4528</v>
      </c>
      <c r="I490" s="9">
        <f t="shared" si="172"/>
        <v>4528</v>
      </c>
      <c r="J490" s="9">
        <v>0</v>
      </c>
      <c r="K490" s="9">
        <v>4528</v>
      </c>
      <c r="L490" s="9">
        <v>0</v>
      </c>
      <c r="M490" s="9">
        <v>0</v>
      </c>
      <c r="N490" s="9">
        <v>0</v>
      </c>
      <c r="O490" s="9">
        <v>0</v>
      </c>
      <c r="P490" s="9">
        <v>0</v>
      </c>
      <c r="Q490" s="9">
        <f t="shared" si="173"/>
        <v>0</v>
      </c>
      <c r="R490" s="9">
        <v>0</v>
      </c>
      <c r="S490" s="9">
        <v>0</v>
      </c>
      <c r="T490" s="9">
        <v>0</v>
      </c>
      <c r="U490" s="10">
        <f t="shared" si="174"/>
        <v>5.2529002320185612</v>
      </c>
    </row>
    <row r="491" spans="2:21">
      <c r="B491" s="11"/>
      <c r="C491" s="6"/>
      <c r="D491" s="6" t="s">
        <v>37</v>
      </c>
      <c r="E491" s="17" t="s">
        <v>38</v>
      </c>
      <c r="F491" s="18">
        <v>19860</v>
      </c>
      <c r="G491" s="9">
        <f t="shared" si="170"/>
        <v>17289</v>
      </c>
      <c r="H491" s="9">
        <f t="shared" si="171"/>
        <v>17289</v>
      </c>
      <c r="I491" s="9">
        <f t="shared" si="172"/>
        <v>17289</v>
      </c>
      <c r="J491" s="9">
        <v>0</v>
      </c>
      <c r="K491" s="9">
        <v>17289</v>
      </c>
      <c r="L491" s="9">
        <v>0</v>
      </c>
      <c r="M491" s="9">
        <v>0</v>
      </c>
      <c r="N491" s="9">
        <v>0</v>
      </c>
      <c r="O491" s="9">
        <v>0</v>
      </c>
      <c r="P491" s="9">
        <v>0</v>
      </c>
      <c r="Q491" s="9">
        <f t="shared" si="173"/>
        <v>0</v>
      </c>
      <c r="R491" s="9">
        <v>0</v>
      </c>
      <c r="S491" s="9">
        <v>0</v>
      </c>
      <c r="T491" s="9">
        <v>0</v>
      </c>
      <c r="U491" s="10">
        <f t="shared" si="174"/>
        <v>0.87054380664652564</v>
      </c>
    </row>
    <row r="492" spans="2:21">
      <c r="B492" s="11"/>
      <c r="C492" s="6"/>
      <c r="D492" s="6" t="s">
        <v>128</v>
      </c>
      <c r="E492" s="17" t="s">
        <v>129</v>
      </c>
      <c r="F492" s="18">
        <v>820</v>
      </c>
      <c r="G492" s="9">
        <f t="shared" si="170"/>
        <v>1137</v>
      </c>
      <c r="H492" s="9">
        <f t="shared" si="171"/>
        <v>1137</v>
      </c>
      <c r="I492" s="9">
        <f t="shared" si="172"/>
        <v>1137</v>
      </c>
      <c r="J492" s="9">
        <v>0</v>
      </c>
      <c r="K492" s="9">
        <v>1137</v>
      </c>
      <c r="L492" s="9">
        <v>0</v>
      </c>
      <c r="M492" s="9">
        <v>0</v>
      </c>
      <c r="N492" s="9">
        <v>0</v>
      </c>
      <c r="O492" s="9">
        <v>0</v>
      </c>
      <c r="P492" s="9">
        <v>0</v>
      </c>
      <c r="Q492" s="9">
        <f t="shared" si="173"/>
        <v>0</v>
      </c>
      <c r="R492" s="9">
        <v>0</v>
      </c>
      <c r="S492" s="9">
        <v>0</v>
      </c>
      <c r="T492" s="9">
        <v>0</v>
      </c>
      <c r="U492" s="10">
        <f t="shared" si="174"/>
        <v>1.3865853658536584</v>
      </c>
    </row>
    <row r="493" spans="2:21">
      <c r="B493" s="11"/>
      <c r="C493" s="6"/>
      <c r="D493" s="6" t="s">
        <v>167</v>
      </c>
      <c r="E493" s="17" t="s">
        <v>82</v>
      </c>
      <c r="F493" s="18">
        <v>191</v>
      </c>
      <c r="G493" s="9">
        <f t="shared" si="170"/>
        <v>194</v>
      </c>
      <c r="H493" s="9">
        <f t="shared" si="171"/>
        <v>194</v>
      </c>
      <c r="I493" s="9">
        <f t="shared" si="172"/>
        <v>194</v>
      </c>
      <c r="J493" s="9">
        <v>0</v>
      </c>
      <c r="K493" s="9">
        <v>194</v>
      </c>
      <c r="L493" s="9">
        <v>0</v>
      </c>
      <c r="M493" s="9">
        <v>0</v>
      </c>
      <c r="N493" s="9">
        <v>0</v>
      </c>
      <c r="O493" s="9">
        <v>0</v>
      </c>
      <c r="P493" s="9">
        <v>0</v>
      </c>
      <c r="Q493" s="9">
        <f t="shared" si="173"/>
        <v>0</v>
      </c>
      <c r="R493" s="9">
        <v>0</v>
      </c>
      <c r="S493" s="9">
        <v>0</v>
      </c>
      <c r="T493" s="9">
        <v>0</v>
      </c>
      <c r="U493" s="10">
        <f t="shared" si="174"/>
        <v>1.0157068062827226</v>
      </c>
    </row>
    <row r="494" spans="2:21">
      <c r="B494" s="11"/>
      <c r="C494" s="6"/>
      <c r="D494" s="6" t="s">
        <v>130</v>
      </c>
      <c r="E494" s="17" t="s">
        <v>83</v>
      </c>
      <c r="F494" s="18">
        <v>52588</v>
      </c>
      <c r="G494" s="9">
        <f t="shared" si="170"/>
        <v>53932</v>
      </c>
      <c r="H494" s="9">
        <f t="shared" si="171"/>
        <v>53932</v>
      </c>
      <c r="I494" s="9">
        <f t="shared" si="172"/>
        <v>53932</v>
      </c>
      <c r="J494" s="9">
        <v>0</v>
      </c>
      <c r="K494" s="9">
        <v>53932</v>
      </c>
      <c r="L494" s="9">
        <v>0</v>
      </c>
      <c r="M494" s="9">
        <v>0</v>
      </c>
      <c r="N494" s="9">
        <v>0</v>
      </c>
      <c r="O494" s="9">
        <v>0</v>
      </c>
      <c r="P494" s="9">
        <v>0</v>
      </c>
      <c r="Q494" s="9">
        <f t="shared" si="173"/>
        <v>0</v>
      </c>
      <c r="R494" s="9">
        <v>0</v>
      </c>
      <c r="S494" s="9">
        <v>0</v>
      </c>
      <c r="T494" s="9">
        <v>0</v>
      </c>
      <c r="U494" s="10">
        <f t="shared" si="174"/>
        <v>1.0255571613295809</v>
      </c>
    </row>
    <row r="495" spans="2:21" ht="22.5">
      <c r="B495" s="11"/>
      <c r="C495" s="6"/>
      <c r="D495" s="6" t="s">
        <v>168</v>
      </c>
      <c r="E495" s="17" t="s">
        <v>169</v>
      </c>
      <c r="F495" s="18">
        <v>544</v>
      </c>
      <c r="G495" s="9">
        <f t="shared" si="170"/>
        <v>730</v>
      </c>
      <c r="H495" s="9">
        <f t="shared" si="171"/>
        <v>730</v>
      </c>
      <c r="I495" s="9">
        <f t="shared" si="172"/>
        <v>730</v>
      </c>
      <c r="J495" s="9">
        <v>0</v>
      </c>
      <c r="K495" s="9">
        <v>730</v>
      </c>
      <c r="L495" s="9">
        <v>0</v>
      </c>
      <c r="M495" s="9">
        <v>0</v>
      </c>
      <c r="N495" s="9">
        <v>0</v>
      </c>
      <c r="O495" s="9">
        <v>0</v>
      </c>
      <c r="P495" s="9">
        <v>0</v>
      </c>
      <c r="Q495" s="9">
        <f t="shared" si="173"/>
        <v>0</v>
      </c>
      <c r="R495" s="9">
        <v>0</v>
      </c>
      <c r="S495" s="9">
        <v>0</v>
      </c>
      <c r="T495" s="9">
        <v>0</v>
      </c>
      <c r="U495" s="10">
        <f t="shared" si="174"/>
        <v>1.3419117647058822</v>
      </c>
    </row>
    <row r="496" spans="2:21">
      <c r="B496" s="11"/>
      <c r="C496" s="6"/>
      <c r="D496" s="6" t="s">
        <v>131</v>
      </c>
      <c r="E496" s="17" t="s">
        <v>132</v>
      </c>
      <c r="F496" s="18">
        <v>0</v>
      </c>
      <c r="G496" s="9">
        <f t="shared" si="170"/>
        <v>16386</v>
      </c>
      <c r="H496" s="9">
        <f t="shared" si="171"/>
        <v>16386</v>
      </c>
      <c r="I496" s="9">
        <f t="shared" si="172"/>
        <v>16386</v>
      </c>
      <c r="J496" s="9">
        <v>16386</v>
      </c>
      <c r="K496" s="9">
        <v>0</v>
      </c>
      <c r="L496" s="9">
        <v>0</v>
      </c>
      <c r="M496" s="9">
        <v>0</v>
      </c>
      <c r="N496" s="9">
        <v>0</v>
      </c>
      <c r="O496" s="9">
        <v>0</v>
      </c>
      <c r="P496" s="9">
        <v>0</v>
      </c>
      <c r="Q496" s="9">
        <f t="shared" si="173"/>
        <v>0</v>
      </c>
      <c r="R496" s="9">
        <v>0</v>
      </c>
      <c r="S496" s="9">
        <v>0</v>
      </c>
      <c r="T496" s="9">
        <v>0</v>
      </c>
      <c r="U496" s="10">
        <v>0</v>
      </c>
    </row>
    <row r="497" spans="2:21">
      <c r="B497" s="11"/>
      <c r="C497" s="6" t="s">
        <v>283</v>
      </c>
      <c r="D497" s="6"/>
      <c r="E497" s="17" t="s">
        <v>284</v>
      </c>
      <c r="F497" s="9">
        <f t="shared" ref="F497:T497" si="175">SUM(F498:F519)</f>
        <v>24255222</v>
      </c>
      <c r="G497" s="9">
        <f t="shared" si="175"/>
        <v>23744947</v>
      </c>
      <c r="H497" s="9">
        <f t="shared" si="175"/>
        <v>22244947</v>
      </c>
      <c r="I497" s="9">
        <f t="shared" si="175"/>
        <v>18422854</v>
      </c>
      <c r="J497" s="9">
        <f t="shared" si="175"/>
        <v>16467857</v>
      </c>
      <c r="K497" s="9">
        <f t="shared" si="175"/>
        <v>1954997</v>
      </c>
      <c r="L497" s="9">
        <f t="shared" si="175"/>
        <v>3800000</v>
      </c>
      <c r="M497" s="9">
        <f t="shared" si="175"/>
        <v>22093</v>
      </c>
      <c r="N497" s="9">
        <f t="shared" si="175"/>
        <v>0</v>
      </c>
      <c r="O497" s="9">
        <f t="shared" si="175"/>
        <v>0</v>
      </c>
      <c r="P497" s="9">
        <f t="shared" si="175"/>
        <v>0</v>
      </c>
      <c r="Q497" s="9">
        <f t="shared" si="175"/>
        <v>1500000</v>
      </c>
      <c r="R497" s="9">
        <f t="shared" si="175"/>
        <v>1500000</v>
      </c>
      <c r="S497" s="9">
        <f t="shared" si="175"/>
        <v>0</v>
      </c>
      <c r="T497" s="9">
        <f t="shared" si="175"/>
        <v>0</v>
      </c>
      <c r="U497" s="10">
        <f t="shared" ref="U497:U517" si="176">G497/F497</f>
        <v>0.97896226222955207</v>
      </c>
    </row>
    <row r="498" spans="2:21" ht="22.5">
      <c r="B498" s="11"/>
      <c r="C498" s="6"/>
      <c r="D498" s="6" t="s">
        <v>246</v>
      </c>
      <c r="E498" s="17" t="s">
        <v>247</v>
      </c>
      <c r="F498" s="18">
        <v>1260000</v>
      </c>
      <c r="G498" s="9">
        <f t="shared" ref="G498:G519" si="177">SUM(H498+Q498)</f>
        <v>1000000</v>
      </c>
      <c r="H498" s="9">
        <f t="shared" ref="H498:H519" si="178">SUM(I498+L498+M498+N498+O498+P498)</f>
        <v>1000000</v>
      </c>
      <c r="I498" s="9">
        <f t="shared" ref="I498:I519" si="179">SUM(J498:K498)</f>
        <v>0</v>
      </c>
      <c r="J498" s="9">
        <v>0</v>
      </c>
      <c r="K498" s="9">
        <v>0</v>
      </c>
      <c r="L498" s="9">
        <v>1000000</v>
      </c>
      <c r="M498" s="9">
        <v>0</v>
      </c>
      <c r="N498" s="9">
        <v>0</v>
      </c>
      <c r="O498" s="9">
        <v>0</v>
      </c>
      <c r="P498" s="9">
        <v>0</v>
      </c>
      <c r="Q498" s="9">
        <f t="shared" ref="Q498:Q519" si="180">SUM(R498+T498)</f>
        <v>0</v>
      </c>
      <c r="R498" s="9">
        <v>0</v>
      </c>
      <c r="S498" s="9">
        <v>0</v>
      </c>
      <c r="T498" s="9">
        <v>0</v>
      </c>
      <c r="U498" s="10">
        <f t="shared" si="176"/>
        <v>0.79365079365079361</v>
      </c>
    </row>
    <row r="499" spans="2:21" ht="45">
      <c r="B499" s="11"/>
      <c r="C499" s="6"/>
      <c r="D499" s="6" t="s">
        <v>242</v>
      </c>
      <c r="E499" s="17" t="s">
        <v>243</v>
      </c>
      <c r="F499" s="18">
        <v>3350000</v>
      </c>
      <c r="G499" s="9">
        <f t="shared" si="177"/>
        <v>2800000</v>
      </c>
      <c r="H499" s="9">
        <f t="shared" si="178"/>
        <v>2800000</v>
      </c>
      <c r="I499" s="9">
        <f t="shared" si="179"/>
        <v>0</v>
      </c>
      <c r="J499" s="9">
        <v>0</v>
      </c>
      <c r="K499" s="9">
        <v>0</v>
      </c>
      <c r="L499" s="9">
        <v>2800000</v>
      </c>
      <c r="M499" s="9">
        <v>0</v>
      </c>
      <c r="N499" s="9">
        <v>0</v>
      </c>
      <c r="O499" s="9">
        <v>0</v>
      </c>
      <c r="P499" s="9">
        <v>0</v>
      </c>
      <c r="Q499" s="9">
        <f t="shared" si="180"/>
        <v>0</v>
      </c>
      <c r="R499" s="9">
        <v>0</v>
      </c>
      <c r="S499" s="9">
        <v>0</v>
      </c>
      <c r="T499" s="9">
        <v>0</v>
      </c>
      <c r="U499" s="10">
        <f t="shared" si="176"/>
        <v>0.83582089552238803</v>
      </c>
    </row>
    <row r="500" spans="2:21">
      <c r="B500" s="11"/>
      <c r="C500" s="6"/>
      <c r="D500" s="6" t="s">
        <v>179</v>
      </c>
      <c r="E500" s="17" t="s">
        <v>180</v>
      </c>
      <c r="F500" s="18">
        <v>19457</v>
      </c>
      <c r="G500" s="9">
        <f t="shared" si="177"/>
        <v>22093</v>
      </c>
      <c r="H500" s="9">
        <f t="shared" si="178"/>
        <v>22093</v>
      </c>
      <c r="I500" s="9">
        <f t="shared" si="179"/>
        <v>0</v>
      </c>
      <c r="J500" s="9">
        <v>0</v>
      </c>
      <c r="K500" s="9">
        <v>0</v>
      </c>
      <c r="L500" s="9">
        <v>0</v>
      </c>
      <c r="M500" s="9">
        <v>22093</v>
      </c>
      <c r="N500" s="9">
        <v>0</v>
      </c>
      <c r="O500" s="9">
        <v>0</v>
      </c>
      <c r="P500" s="9">
        <v>0</v>
      </c>
      <c r="Q500" s="9">
        <f t="shared" si="180"/>
        <v>0</v>
      </c>
      <c r="R500" s="9">
        <v>0</v>
      </c>
      <c r="S500" s="9">
        <v>0</v>
      </c>
      <c r="T500" s="9">
        <v>0</v>
      </c>
      <c r="U500" s="10">
        <f t="shared" si="176"/>
        <v>1.1354782340545819</v>
      </c>
    </row>
    <row r="501" spans="2:21">
      <c r="B501" s="11"/>
      <c r="C501" s="6"/>
      <c r="D501" s="6" t="s">
        <v>120</v>
      </c>
      <c r="E501" s="17" t="s">
        <v>77</v>
      </c>
      <c r="F501" s="18">
        <v>12724913</v>
      </c>
      <c r="G501" s="9">
        <f t="shared" si="177"/>
        <v>12604780</v>
      </c>
      <c r="H501" s="9">
        <f t="shared" si="178"/>
        <v>12604780</v>
      </c>
      <c r="I501" s="9">
        <f t="shared" si="179"/>
        <v>12604780</v>
      </c>
      <c r="J501" s="9">
        <v>12604780</v>
      </c>
      <c r="K501" s="9">
        <v>0</v>
      </c>
      <c r="L501" s="9">
        <v>0</v>
      </c>
      <c r="M501" s="9">
        <v>0</v>
      </c>
      <c r="N501" s="9">
        <v>0</v>
      </c>
      <c r="O501" s="9">
        <v>0</v>
      </c>
      <c r="P501" s="9">
        <v>0</v>
      </c>
      <c r="Q501" s="9">
        <f t="shared" si="180"/>
        <v>0</v>
      </c>
      <c r="R501" s="9">
        <v>0</v>
      </c>
      <c r="S501" s="9">
        <v>0</v>
      </c>
      <c r="T501" s="9">
        <v>0</v>
      </c>
      <c r="U501" s="10">
        <f t="shared" si="176"/>
        <v>0.99055922818489994</v>
      </c>
    </row>
    <row r="502" spans="2:21">
      <c r="B502" s="11"/>
      <c r="C502" s="6"/>
      <c r="D502" s="6" t="s">
        <v>121</v>
      </c>
      <c r="E502" s="17" t="s">
        <v>78</v>
      </c>
      <c r="F502" s="18">
        <v>920109</v>
      </c>
      <c r="G502" s="9">
        <f t="shared" si="177"/>
        <v>1086725</v>
      </c>
      <c r="H502" s="9">
        <f t="shared" si="178"/>
        <v>1086725</v>
      </c>
      <c r="I502" s="9">
        <f t="shared" si="179"/>
        <v>1086725</v>
      </c>
      <c r="J502" s="9">
        <v>1086725</v>
      </c>
      <c r="K502" s="9">
        <v>0</v>
      </c>
      <c r="L502" s="9">
        <v>0</v>
      </c>
      <c r="M502" s="9">
        <v>0</v>
      </c>
      <c r="N502" s="9">
        <v>0</v>
      </c>
      <c r="O502" s="9">
        <v>0</v>
      </c>
      <c r="P502" s="9">
        <v>0</v>
      </c>
      <c r="Q502" s="9">
        <f t="shared" si="180"/>
        <v>0</v>
      </c>
      <c r="R502" s="9">
        <v>0</v>
      </c>
      <c r="S502" s="9">
        <v>0</v>
      </c>
      <c r="T502" s="9">
        <v>0</v>
      </c>
      <c r="U502" s="10">
        <f t="shared" si="176"/>
        <v>1.181082893439799</v>
      </c>
    </row>
    <row r="503" spans="2:21">
      <c r="B503" s="11"/>
      <c r="C503" s="6"/>
      <c r="D503" s="6" t="s">
        <v>122</v>
      </c>
      <c r="E503" s="17" t="s">
        <v>79</v>
      </c>
      <c r="F503" s="18">
        <v>2353706</v>
      </c>
      <c r="G503" s="9">
        <f t="shared" si="177"/>
        <v>2347911</v>
      </c>
      <c r="H503" s="9">
        <f t="shared" si="178"/>
        <v>2347911</v>
      </c>
      <c r="I503" s="9">
        <f t="shared" si="179"/>
        <v>2347911</v>
      </c>
      <c r="J503" s="9">
        <v>2347911</v>
      </c>
      <c r="K503" s="9">
        <v>0</v>
      </c>
      <c r="L503" s="9">
        <v>0</v>
      </c>
      <c r="M503" s="9">
        <v>0</v>
      </c>
      <c r="N503" s="9">
        <v>0</v>
      </c>
      <c r="O503" s="9">
        <v>0</v>
      </c>
      <c r="P503" s="9">
        <v>0</v>
      </c>
      <c r="Q503" s="9">
        <f t="shared" si="180"/>
        <v>0</v>
      </c>
      <c r="R503" s="9">
        <v>0</v>
      </c>
      <c r="S503" s="9">
        <v>0</v>
      </c>
      <c r="T503" s="9">
        <v>0</v>
      </c>
      <c r="U503" s="10">
        <f t="shared" si="176"/>
        <v>0.99753792529738206</v>
      </c>
    </row>
    <row r="504" spans="2:21">
      <c r="B504" s="11"/>
      <c r="C504" s="6"/>
      <c r="D504" s="6" t="s">
        <v>123</v>
      </c>
      <c r="E504" s="17" t="s">
        <v>80</v>
      </c>
      <c r="F504" s="18">
        <v>208450</v>
      </c>
      <c r="G504" s="9">
        <f t="shared" si="177"/>
        <v>237097</v>
      </c>
      <c r="H504" s="9">
        <f t="shared" si="178"/>
        <v>237097</v>
      </c>
      <c r="I504" s="9">
        <f t="shared" si="179"/>
        <v>237097</v>
      </c>
      <c r="J504" s="9">
        <v>237097</v>
      </c>
      <c r="K504" s="9">
        <v>0</v>
      </c>
      <c r="L504" s="9">
        <v>0</v>
      </c>
      <c r="M504" s="9">
        <v>0</v>
      </c>
      <c r="N504" s="9">
        <v>0</v>
      </c>
      <c r="O504" s="9">
        <v>0</v>
      </c>
      <c r="P504" s="9">
        <v>0</v>
      </c>
      <c r="Q504" s="9">
        <f t="shared" si="180"/>
        <v>0</v>
      </c>
      <c r="R504" s="9">
        <v>0</v>
      </c>
      <c r="S504" s="9">
        <v>0</v>
      </c>
      <c r="T504" s="9">
        <v>0</v>
      </c>
      <c r="U504" s="10">
        <f t="shared" si="176"/>
        <v>1.1374286399616216</v>
      </c>
    </row>
    <row r="505" spans="2:21">
      <c r="B505" s="11"/>
      <c r="C505" s="6"/>
      <c r="D505" s="6" t="s">
        <v>103</v>
      </c>
      <c r="E505" s="17" t="s">
        <v>81</v>
      </c>
      <c r="F505" s="18">
        <v>51255</v>
      </c>
      <c r="G505" s="9">
        <f t="shared" si="177"/>
        <v>48000</v>
      </c>
      <c r="H505" s="9">
        <f t="shared" si="178"/>
        <v>48000</v>
      </c>
      <c r="I505" s="9">
        <f t="shared" si="179"/>
        <v>48000</v>
      </c>
      <c r="J505" s="9">
        <v>48000</v>
      </c>
      <c r="K505" s="9">
        <v>0</v>
      </c>
      <c r="L505" s="9">
        <v>0</v>
      </c>
      <c r="M505" s="9">
        <v>0</v>
      </c>
      <c r="N505" s="9">
        <v>0</v>
      </c>
      <c r="O505" s="9">
        <v>0</v>
      </c>
      <c r="P505" s="9">
        <v>0</v>
      </c>
      <c r="Q505" s="9">
        <f t="shared" si="180"/>
        <v>0</v>
      </c>
      <c r="R505" s="9">
        <v>0</v>
      </c>
      <c r="S505" s="9">
        <v>0</v>
      </c>
      <c r="T505" s="9">
        <v>0</v>
      </c>
      <c r="U505" s="10">
        <f t="shared" si="176"/>
        <v>0.93649400058530874</v>
      </c>
    </row>
    <row r="506" spans="2:21">
      <c r="B506" s="11"/>
      <c r="C506" s="6"/>
      <c r="D506" s="6" t="s">
        <v>125</v>
      </c>
      <c r="E506" s="17" t="s">
        <v>65</v>
      </c>
      <c r="F506" s="18">
        <v>214022</v>
      </c>
      <c r="G506" s="9">
        <f t="shared" si="177"/>
        <v>229921</v>
      </c>
      <c r="H506" s="9">
        <f t="shared" si="178"/>
        <v>229921</v>
      </c>
      <c r="I506" s="9">
        <f t="shared" si="179"/>
        <v>229921</v>
      </c>
      <c r="J506" s="9">
        <v>0</v>
      </c>
      <c r="K506" s="9">
        <v>229921</v>
      </c>
      <c r="L506" s="9">
        <v>0</v>
      </c>
      <c r="M506" s="9">
        <v>0</v>
      </c>
      <c r="N506" s="9">
        <v>0</v>
      </c>
      <c r="O506" s="9">
        <v>0</v>
      </c>
      <c r="P506" s="9">
        <v>0</v>
      </c>
      <c r="Q506" s="9">
        <f t="shared" si="180"/>
        <v>0</v>
      </c>
      <c r="R506" s="9">
        <v>0</v>
      </c>
      <c r="S506" s="9">
        <v>0</v>
      </c>
      <c r="T506" s="9">
        <v>0</v>
      </c>
      <c r="U506" s="10">
        <f t="shared" si="176"/>
        <v>1.0742867555671847</v>
      </c>
    </row>
    <row r="507" spans="2:21">
      <c r="B507" s="11"/>
      <c r="C507" s="6"/>
      <c r="D507" s="6" t="s">
        <v>218</v>
      </c>
      <c r="E507" s="17" t="s">
        <v>195</v>
      </c>
      <c r="F507" s="18">
        <v>67384</v>
      </c>
      <c r="G507" s="9">
        <f t="shared" si="177"/>
        <v>62670</v>
      </c>
      <c r="H507" s="9">
        <f t="shared" si="178"/>
        <v>62670</v>
      </c>
      <c r="I507" s="9">
        <f t="shared" si="179"/>
        <v>62670</v>
      </c>
      <c r="J507" s="9">
        <v>0</v>
      </c>
      <c r="K507" s="9">
        <v>62670</v>
      </c>
      <c r="L507" s="9">
        <v>0</v>
      </c>
      <c r="M507" s="9">
        <v>0</v>
      </c>
      <c r="N507" s="9">
        <v>0</v>
      </c>
      <c r="O507" s="9">
        <v>0</v>
      </c>
      <c r="P507" s="9">
        <v>0</v>
      </c>
      <c r="Q507" s="9">
        <f t="shared" si="180"/>
        <v>0</v>
      </c>
      <c r="R507" s="9">
        <v>0</v>
      </c>
      <c r="S507" s="9">
        <v>0</v>
      </c>
      <c r="T507" s="9">
        <v>0</v>
      </c>
      <c r="U507" s="10">
        <f t="shared" si="176"/>
        <v>0.93004274011634813</v>
      </c>
    </row>
    <row r="508" spans="2:21">
      <c r="B508" s="11"/>
      <c r="C508" s="6"/>
      <c r="D508" s="6" t="s">
        <v>88</v>
      </c>
      <c r="E508" s="17" t="s">
        <v>89</v>
      </c>
      <c r="F508" s="18">
        <v>603653</v>
      </c>
      <c r="G508" s="9">
        <f t="shared" si="177"/>
        <v>623566</v>
      </c>
      <c r="H508" s="9">
        <f t="shared" si="178"/>
        <v>623566</v>
      </c>
      <c r="I508" s="9">
        <f t="shared" si="179"/>
        <v>623566</v>
      </c>
      <c r="J508" s="9">
        <v>0</v>
      </c>
      <c r="K508" s="9">
        <v>623566</v>
      </c>
      <c r="L508" s="9">
        <v>0</v>
      </c>
      <c r="M508" s="9">
        <v>0</v>
      </c>
      <c r="N508" s="9">
        <v>0</v>
      </c>
      <c r="O508" s="9">
        <v>0</v>
      </c>
      <c r="P508" s="9">
        <v>0</v>
      </c>
      <c r="Q508" s="9">
        <f t="shared" si="180"/>
        <v>0</v>
      </c>
      <c r="R508" s="9">
        <v>0</v>
      </c>
      <c r="S508" s="9">
        <v>0</v>
      </c>
      <c r="T508" s="9">
        <v>0</v>
      </c>
      <c r="U508" s="10">
        <f t="shared" si="176"/>
        <v>1.0329874944711614</v>
      </c>
    </row>
    <row r="509" spans="2:21">
      <c r="B509" s="11"/>
      <c r="C509" s="6"/>
      <c r="D509" s="6" t="s">
        <v>97</v>
      </c>
      <c r="E509" s="17" t="s">
        <v>98</v>
      </c>
      <c r="F509" s="18">
        <v>388638</v>
      </c>
      <c r="G509" s="9">
        <f t="shared" si="177"/>
        <v>189762</v>
      </c>
      <c r="H509" s="9">
        <f t="shared" si="178"/>
        <v>189762</v>
      </c>
      <c r="I509" s="9">
        <f t="shared" si="179"/>
        <v>189762</v>
      </c>
      <c r="J509" s="9">
        <v>0</v>
      </c>
      <c r="K509" s="9">
        <v>189762</v>
      </c>
      <c r="L509" s="9">
        <v>0</v>
      </c>
      <c r="M509" s="9">
        <v>0</v>
      </c>
      <c r="N509" s="9">
        <v>0</v>
      </c>
      <c r="O509" s="9">
        <v>0</v>
      </c>
      <c r="P509" s="9">
        <v>0</v>
      </c>
      <c r="Q509" s="9">
        <f t="shared" si="180"/>
        <v>0</v>
      </c>
      <c r="R509" s="9">
        <v>0</v>
      </c>
      <c r="S509" s="9">
        <v>0</v>
      </c>
      <c r="T509" s="9">
        <v>0</v>
      </c>
      <c r="U509" s="10">
        <f t="shared" si="176"/>
        <v>0.48827443533571085</v>
      </c>
    </row>
    <row r="510" spans="2:21">
      <c r="B510" s="11"/>
      <c r="C510" s="6"/>
      <c r="D510" s="6" t="s">
        <v>181</v>
      </c>
      <c r="E510" s="17" t="s">
        <v>182</v>
      </c>
      <c r="F510" s="18">
        <v>13828</v>
      </c>
      <c r="G510" s="9">
        <f t="shared" si="177"/>
        <v>14717</v>
      </c>
      <c r="H510" s="9">
        <f t="shared" si="178"/>
        <v>14717</v>
      </c>
      <c r="I510" s="9">
        <f t="shared" si="179"/>
        <v>14717</v>
      </c>
      <c r="J510" s="9">
        <v>0</v>
      </c>
      <c r="K510" s="9">
        <v>14717</v>
      </c>
      <c r="L510" s="9">
        <v>0</v>
      </c>
      <c r="M510" s="9">
        <v>0</v>
      </c>
      <c r="N510" s="9">
        <v>0</v>
      </c>
      <c r="O510" s="9">
        <v>0</v>
      </c>
      <c r="P510" s="9">
        <v>0</v>
      </c>
      <c r="Q510" s="9">
        <f t="shared" si="180"/>
        <v>0</v>
      </c>
      <c r="R510" s="9">
        <v>0</v>
      </c>
      <c r="S510" s="9">
        <v>0</v>
      </c>
      <c r="T510" s="9">
        <v>0</v>
      </c>
      <c r="U510" s="10">
        <f t="shared" si="176"/>
        <v>1.0642898466878796</v>
      </c>
    </row>
    <row r="511" spans="2:21">
      <c r="B511" s="11"/>
      <c r="C511" s="6"/>
      <c r="D511" s="6" t="s">
        <v>37</v>
      </c>
      <c r="E511" s="17" t="s">
        <v>38</v>
      </c>
      <c r="F511" s="18">
        <v>177545</v>
      </c>
      <c r="G511" s="9">
        <f t="shared" si="177"/>
        <v>181927</v>
      </c>
      <c r="H511" s="9">
        <f t="shared" si="178"/>
        <v>181927</v>
      </c>
      <c r="I511" s="9">
        <f t="shared" si="179"/>
        <v>181927</v>
      </c>
      <c r="J511" s="9">
        <v>0</v>
      </c>
      <c r="K511" s="9">
        <v>181927</v>
      </c>
      <c r="L511" s="9">
        <v>0</v>
      </c>
      <c r="M511" s="9">
        <v>0</v>
      </c>
      <c r="N511" s="9">
        <v>0</v>
      </c>
      <c r="O511" s="9">
        <v>0</v>
      </c>
      <c r="P511" s="9">
        <v>0</v>
      </c>
      <c r="Q511" s="9">
        <f t="shared" si="180"/>
        <v>0</v>
      </c>
      <c r="R511" s="9">
        <v>0</v>
      </c>
      <c r="S511" s="9">
        <v>0</v>
      </c>
      <c r="T511" s="9">
        <v>0</v>
      </c>
      <c r="U511" s="10">
        <f t="shared" si="176"/>
        <v>1.0246810667718043</v>
      </c>
    </row>
    <row r="512" spans="2:21">
      <c r="B512" s="11"/>
      <c r="C512" s="6"/>
      <c r="D512" s="6" t="s">
        <v>128</v>
      </c>
      <c r="E512" s="17" t="s">
        <v>129</v>
      </c>
      <c r="F512" s="18">
        <v>13968</v>
      </c>
      <c r="G512" s="9">
        <f t="shared" si="177"/>
        <v>12711</v>
      </c>
      <c r="H512" s="9">
        <f t="shared" si="178"/>
        <v>12711</v>
      </c>
      <c r="I512" s="9">
        <f t="shared" si="179"/>
        <v>12711</v>
      </c>
      <c r="J512" s="9">
        <v>0</v>
      </c>
      <c r="K512" s="9">
        <v>12711</v>
      </c>
      <c r="L512" s="9">
        <v>0</v>
      </c>
      <c r="M512" s="9">
        <v>0</v>
      </c>
      <c r="N512" s="9">
        <v>0</v>
      </c>
      <c r="O512" s="9">
        <v>0</v>
      </c>
      <c r="P512" s="9">
        <v>0</v>
      </c>
      <c r="Q512" s="9">
        <f t="shared" si="180"/>
        <v>0</v>
      </c>
      <c r="R512" s="9">
        <v>0</v>
      </c>
      <c r="S512" s="9">
        <v>0</v>
      </c>
      <c r="T512" s="9">
        <v>0</v>
      </c>
      <c r="U512" s="10">
        <f t="shared" si="176"/>
        <v>0.91000859106529208</v>
      </c>
    </row>
    <row r="513" spans="2:21" ht="22.5">
      <c r="B513" s="11"/>
      <c r="C513" s="6"/>
      <c r="D513" s="6" t="s">
        <v>104</v>
      </c>
      <c r="E513" s="17" t="s">
        <v>105</v>
      </c>
      <c r="F513" s="18">
        <v>1000</v>
      </c>
      <c r="G513" s="9">
        <f t="shared" si="177"/>
        <v>500</v>
      </c>
      <c r="H513" s="9">
        <f t="shared" si="178"/>
        <v>500</v>
      </c>
      <c r="I513" s="9">
        <f t="shared" si="179"/>
        <v>500</v>
      </c>
      <c r="J513" s="9">
        <v>0</v>
      </c>
      <c r="K513" s="9">
        <v>500</v>
      </c>
      <c r="L513" s="9">
        <v>0</v>
      </c>
      <c r="M513" s="9">
        <v>0</v>
      </c>
      <c r="N513" s="9">
        <v>0</v>
      </c>
      <c r="O513" s="9">
        <v>0</v>
      </c>
      <c r="P513" s="9">
        <v>0</v>
      </c>
      <c r="Q513" s="9">
        <f t="shared" si="180"/>
        <v>0</v>
      </c>
      <c r="R513" s="9">
        <v>0</v>
      </c>
      <c r="S513" s="9">
        <v>0</v>
      </c>
      <c r="T513" s="9">
        <v>0</v>
      </c>
      <c r="U513" s="10">
        <f t="shared" si="176"/>
        <v>0.5</v>
      </c>
    </row>
    <row r="514" spans="2:21">
      <c r="B514" s="11"/>
      <c r="C514" s="6"/>
      <c r="D514" s="6" t="s">
        <v>167</v>
      </c>
      <c r="E514" s="17" t="s">
        <v>82</v>
      </c>
      <c r="F514" s="18">
        <v>8659</v>
      </c>
      <c r="G514" s="9">
        <f t="shared" si="177"/>
        <v>12038</v>
      </c>
      <c r="H514" s="9">
        <f t="shared" si="178"/>
        <v>12038</v>
      </c>
      <c r="I514" s="9">
        <f t="shared" si="179"/>
        <v>12038</v>
      </c>
      <c r="J514" s="9">
        <v>0</v>
      </c>
      <c r="K514" s="9">
        <v>12038</v>
      </c>
      <c r="L514" s="9">
        <v>0</v>
      </c>
      <c r="M514" s="9">
        <v>0</v>
      </c>
      <c r="N514" s="9">
        <v>0</v>
      </c>
      <c r="O514" s="9">
        <v>0</v>
      </c>
      <c r="P514" s="9">
        <v>0</v>
      </c>
      <c r="Q514" s="9">
        <f t="shared" si="180"/>
        <v>0</v>
      </c>
      <c r="R514" s="9">
        <v>0</v>
      </c>
      <c r="S514" s="9">
        <v>0</v>
      </c>
      <c r="T514" s="9">
        <v>0</v>
      </c>
      <c r="U514" s="10">
        <f t="shared" si="176"/>
        <v>1.3902298186857605</v>
      </c>
    </row>
    <row r="515" spans="2:21">
      <c r="B515" s="11"/>
      <c r="C515" s="6"/>
      <c r="D515" s="6" t="s">
        <v>130</v>
      </c>
      <c r="E515" s="17" t="s">
        <v>83</v>
      </c>
      <c r="F515" s="18">
        <v>588146</v>
      </c>
      <c r="G515" s="9">
        <f t="shared" si="177"/>
        <v>611376</v>
      </c>
      <c r="H515" s="9">
        <f t="shared" si="178"/>
        <v>611376</v>
      </c>
      <c r="I515" s="9">
        <f t="shared" si="179"/>
        <v>611376</v>
      </c>
      <c r="J515" s="9">
        <v>0</v>
      </c>
      <c r="K515" s="9">
        <v>611376</v>
      </c>
      <c r="L515" s="9">
        <v>0</v>
      </c>
      <c r="M515" s="9">
        <v>0</v>
      </c>
      <c r="N515" s="9">
        <v>0</v>
      </c>
      <c r="O515" s="9">
        <v>0</v>
      </c>
      <c r="P515" s="9">
        <v>0</v>
      </c>
      <c r="Q515" s="9">
        <f t="shared" si="180"/>
        <v>0</v>
      </c>
      <c r="R515" s="9">
        <v>0</v>
      </c>
      <c r="S515" s="9">
        <v>0</v>
      </c>
      <c r="T515" s="9">
        <v>0</v>
      </c>
      <c r="U515" s="10">
        <f t="shared" si="176"/>
        <v>1.0394969956439388</v>
      </c>
    </row>
    <row r="516" spans="2:21">
      <c r="B516" s="11"/>
      <c r="C516" s="6"/>
      <c r="D516" s="6" t="s">
        <v>143</v>
      </c>
      <c r="E516" s="17" t="s">
        <v>144</v>
      </c>
      <c r="F516" s="18">
        <v>825</v>
      </c>
      <c r="G516" s="9">
        <f t="shared" si="177"/>
        <v>825</v>
      </c>
      <c r="H516" s="9">
        <f t="shared" si="178"/>
        <v>825</v>
      </c>
      <c r="I516" s="9">
        <f t="shared" si="179"/>
        <v>825</v>
      </c>
      <c r="J516" s="9">
        <v>0</v>
      </c>
      <c r="K516" s="9">
        <v>825</v>
      </c>
      <c r="L516" s="9">
        <v>0</v>
      </c>
      <c r="M516" s="9">
        <v>0</v>
      </c>
      <c r="N516" s="9">
        <v>0</v>
      </c>
      <c r="O516" s="9">
        <v>0</v>
      </c>
      <c r="P516" s="9">
        <v>0</v>
      </c>
      <c r="Q516" s="9">
        <f t="shared" si="180"/>
        <v>0</v>
      </c>
      <c r="R516" s="9">
        <v>0</v>
      </c>
      <c r="S516" s="9">
        <v>0</v>
      </c>
      <c r="T516" s="9">
        <v>0</v>
      </c>
      <c r="U516" s="10">
        <f t="shared" si="176"/>
        <v>1</v>
      </c>
    </row>
    <row r="517" spans="2:21" ht="22.5">
      <c r="B517" s="11"/>
      <c r="C517" s="6"/>
      <c r="D517" s="6" t="s">
        <v>168</v>
      </c>
      <c r="E517" s="17" t="s">
        <v>169</v>
      </c>
      <c r="F517" s="18">
        <v>15007</v>
      </c>
      <c r="G517" s="9">
        <f t="shared" si="177"/>
        <v>14984</v>
      </c>
      <c r="H517" s="9">
        <f t="shared" si="178"/>
        <v>14984</v>
      </c>
      <c r="I517" s="9">
        <f t="shared" si="179"/>
        <v>14984</v>
      </c>
      <c r="J517" s="9">
        <v>0</v>
      </c>
      <c r="K517" s="9">
        <v>14984</v>
      </c>
      <c r="L517" s="9">
        <v>0</v>
      </c>
      <c r="M517" s="9">
        <v>0</v>
      </c>
      <c r="N517" s="9">
        <v>0</v>
      </c>
      <c r="O517" s="9">
        <v>0</v>
      </c>
      <c r="P517" s="9">
        <v>0</v>
      </c>
      <c r="Q517" s="9">
        <f t="shared" si="180"/>
        <v>0</v>
      </c>
      <c r="R517" s="9">
        <v>0</v>
      </c>
      <c r="S517" s="9">
        <v>0</v>
      </c>
      <c r="T517" s="9">
        <v>0</v>
      </c>
      <c r="U517" s="10">
        <f t="shared" si="176"/>
        <v>0.99846738188845208</v>
      </c>
    </row>
    <row r="518" spans="2:21">
      <c r="B518" s="11"/>
      <c r="C518" s="6"/>
      <c r="D518" s="6" t="s">
        <v>131</v>
      </c>
      <c r="E518" s="17" t="s">
        <v>132</v>
      </c>
      <c r="F518" s="18">
        <v>0</v>
      </c>
      <c r="G518" s="9">
        <f t="shared" si="177"/>
        <v>143344</v>
      </c>
      <c r="H518" s="9">
        <f t="shared" si="178"/>
        <v>143344</v>
      </c>
      <c r="I518" s="9">
        <f t="shared" si="179"/>
        <v>143344</v>
      </c>
      <c r="J518" s="9">
        <v>143344</v>
      </c>
      <c r="K518" s="9">
        <v>0</v>
      </c>
      <c r="L518" s="9">
        <v>0</v>
      </c>
      <c r="M518" s="9">
        <v>0</v>
      </c>
      <c r="N518" s="9">
        <v>0</v>
      </c>
      <c r="O518" s="9">
        <v>0</v>
      </c>
      <c r="P518" s="9">
        <v>0</v>
      </c>
      <c r="Q518" s="9">
        <f t="shared" si="180"/>
        <v>0</v>
      </c>
      <c r="R518" s="9">
        <v>0</v>
      </c>
      <c r="S518" s="9">
        <v>0</v>
      </c>
      <c r="T518" s="9">
        <v>0</v>
      </c>
      <c r="U518" s="10">
        <v>0</v>
      </c>
    </row>
    <row r="519" spans="2:21">
      <c r="B519" s="11"/>
      <c r="C519" s="6"/>
      <c r="D519" s="6" t="s">
        <v>106</v>
      </c>
      <c r="E519" s="17" t="s">
        <v>100</v>
      </c>
      <c r="F519" s="18">
        <v>1274657</v>
      </c>
      <c r="G519" s="9">
        <f t="shared" si="177"/>
        <v>1500000</v>
      </c>
      <c r="H519" s="9">
        <f t="shared" si="178"/>
        <v>0</v>
      </c>
      <c r="I519" s="9">
        <f t="shared" si="179"/>
        <v>0</v>
      </c>
      <c r="J519" s="9">
        <v>0</v>
      </c>
      <c r="K519" s="9">
        <v>0</v>
      </c>
      <c r="L519" s="9">
        <v>0</v>
      </c>
      <c r="M519" s="9">
        <v>0</v>
      </c>
      <c r="N519" s="9">
        <v>0</v>
      </c>
      <c r="O519" s="9">
        <v>0</v>
      </c>
      <c r="P519" s="9">
        <v>0</v>
      </c>
      <c r="Q519" s="9">
        <f t="shared" si="180"/>
        <v>1500000</v>
      </c>
      <c r="R519" s="9">
        <v>1500000</v>
      </c>
      <c r="S519" s="9">
        <v>0</v>
      </c>
      <c r="T519" s="9">
        <v>0</v>
      </c>
      <c r="U519" s="10">
        <f t="shared" ref="U519:U550" si="181">G519/F519</f>
        <v>1.1767871670574908</v>
      </c>
    </row>
    <row r="520" spans="2:21">
      <c r="B520" s="11"/>
      <c r="C520" s="6" t="s">
        <v>285</v>
      </c>
      <c r="D520" s="6"/>
      <c r="E520" s="17" t="s">
        <v>286</v>
      </c>
      <c r="F520" s="9">
        <f t="shared" ref="F520:T520" si="182">SUM(F521:F534)</f>
        <v>1510559</v>
      </c>
      <c r="G520" s="9">
        <f t="shared" si="182"/>
        <v>1442800</v>
      </c>
      <c r="H520" s="9">
        <f t="shared" si="182"/>
        <v>1442800</v>
      </c>
      <c r="I520" s="9">
        <f t="shared" si="182"/>
        <v>1442600</v>
      </c>
      <c r="J520" s="9">
        <f t="shared" si="182"/>
        <v>1272800</v>
      </c>
      <c r="K520" s="9">
        <f t="shared" si="182"/>
        <v>169800</v>
      </c>
      <c r="L520" s="9">
        <f t="shared" si="182"/>
        <v>0</v>
      </c>
      <c r="M520" s="9">
        <f t="shared" si="182"/>
        <v>200</v>
      </c>
      <c r="N520" s="9">
        <f t="shared" si="182"/>
        <v>0</v>
      </c>
      <c r="O520" s="9">
        <f t="shared" si="182"/>
        <v>0</v>
      </c>
      <c r="P520" s="9">
        <f t="shared" si="182"/>
        <v>0</v>
      </c>
      <c r="Q520" s="9">
        <f t="shared" si="182"/>
        <v>0</v>
      </c>
      <c r="R520" s="9">
        <f t="shared" si="182"/>
        <v>0</v>
      </c>
      <c r="S520" s="9">
        <f t="shared" si="182"/>
        <v>0</v>
      </c>
      <c r="T520" s="9">
        <f t="shared" si="182"/>
        <v>0</v>
      </c>
      <c r="U520" s="10">
        <f t="shared" si="181"/>
        <v>0.95514309603266079</v>
      </c>
    </row>
    <row r="521" spans="2:21">
      <c r="B521" s="11"/>
      <c r="C521" s="6"/>
      <c r="D521" s="6" t="s">
        <v>179</v>
      </c>
      <c r="E521" s="17" t="s">
        <v>180</v>
      </c>
      <c r="F521" s="18">
        <v>300</v>
      </c>
      <c r="G521" s="9">
        <f t="shared" ref="G521:G534" si="183">SUM(H521+Q521)</f>
        <v>200</v>
      </c>
      <c r="H521" s="9">
        <f t="shared" ref="H521:H534" si="184">SUM(I521+L521+M521+N521+O521+P521)</f>
        <v>200</v>
      </c>
      <c r="I521" s="9">
        <f t="shared" ref="I521:I534" si="185">SUM(J521:K521)</f>
        <v>0</v>
      </c>
      <c r="J521" s="9">
        <v>0</v>
      </c>
      <c r="K521" s="9">
        <v>0</v>
      </c>
      <c r="L521" s="9">
        <v>0</v>
      </c>
      <c r="M521" s="9">
        <v>200</v>
      </c>
      <c r="N521" s="9">
        <v>0</v>
      </c>
      <c r="O521" s="9">
        <v>0</v>
      </c>
      <c r="P521" s="9">
        <v>0</v>
      </c>
      <c r="Q521" s="9">
        <f t="shared" ref="Q521:Q534" si="186">SUM(R521+T521)</f>
        <v>0</v>
      </c>
      <c r="R521" s="9">
        <v>0</v>
      </c>
      <c r="S521" s="9">
        <v>0</v>
      </c>
      <c r="T521" s="9">
        <v>0</v>
      </c>
      <c r="U521" s="10">
        <f t="shared" si="181"/>
        <v>0.66666666666666663</v>
      </c>
    </row>
    <row r="522" spans="2:21">
      <c r="B522" s="11"/>
      <c r="C522" s="6"/>
      <c r="D522" s="6" t="s">
        <v>120</v>
      </c>
      <c r="E522" s="17" t="s">
        <v>77</v>
      </c>
      <c r="F522" s="18">
        <v>1041008</v>
      </c>
      <c r="G522" s="9">
        <f t="shared" si="183"/>
        <v>992600</v>
      </c>
      <c r="H522" s="9">
        <f t="shared" si="184"/>
        <v>992600</v>
      </c>
      <c r="I522" s="9">
        <f t="shared" si="185"/>
        <v>992600</v>
      </c>
      <c r="J522" s="9">
        <v>992600</v>
      </c>
      <c r="K522" s="9">
        <v>0</v>
      </c>
      <c r="L522" s="9">
        <v>0</v>
      </c>
      <c r="M522" s="9">
        <v>0</v>
      </c>
      <c r="N522" s="9">
        <v>0</v>
      </c>
      <c r="O522" s="9">
        <v>0</v>
      </c>
      <c r="P522" s="9">
        <v>0</v>
      </c>
      <c r="Q522" s="9">
        <f t="shared" si="186"/>
        <v>0</v>
      </c>
      <c r="R522" s="9">
        <v>0</v>
      </c>
      <c r="S522" s="9">
        <v>0</v>
      </c>
      <c r="T522" s="9">
        <v>0</v>
      </c>
      <c r="U522" s="10">
        <f t="shared" si="181"/>
        <v>0.95349891643484008</v>
      </c>
    </row>
    <row r="523" spans="2:21">
      <c r="B523" s="11"/>
      <c r="C523" s="6"/>
      <c r="D523" s="6" t="s">
        <v>121</v>
      </c>
      <c r="E523" s="17" t="s">
        <v>78</v>
      </c>
      <c r="F523" s="18">
        <v>73885</v>
      </c>
      <c r="G523" s="9">
        <f t="shared" si="183"/>
        <v>74300</v>
      </c>
      <c r="H523" s="9">
        <f t="shared" si="184"/>
        <v>74300</v>
      </c>
      <c r="I523" s="9">
        <f t="shared" si="185"/>
        <v>74300</v>
      </c>
      <c r="J523" s="9">
        <v>74300</v>
      </c>
      <c r="K523" s="9">
        <v>0</v>
      </c>
      <c r="L523" s="9">
        <v>0</v>
      </c>
      <c r="M523" s="9">
        <v>0</v>
      </c>
      <c r="N523" s="9">
        <v>0</v>
      </c>
      <c r="O523" s="9">
        <v>0</v>
      </c>
      <c r="P523" s="9">
        <v>0</v>
      </c>
      <c r="Q523" s="9">
        <f t="shared" si="186"/>
        <v>0</v>
      </c>
      <c r="R523" s="9">
        <v>0</v>
      </c>
      <c r="S523" s="9">
        <v>0</v>
      </c>
      <c r="T523" s="9">
        <v>0</v>
      </c>
      <c r="U523" s="10">
        <f t="shared" si="181"/>
        <v>1.0056168369763823</v>
      </c>
    </row>
    <row r="524" spans="2:21">
      <c r="B524" s="11"/>
      <c r="C524" s="6"/>
      <c r="D524" s="6" t="s">
        <v>122</v>
      </c>
      <c r="E524" s="17" t="s">
        <v>79</v>
      </c>
      <c r="F524" s="18">
        <v>167271</v>
      </c>
      <c r="G524" s="9">
        <f t="shared" si="183"/>
        <v>180200</v>
      </c>
      <c r="H524" s="9">
        <f t="shared" si="184"/>
        <v>180200</v>
      </c>
      <c r="I524" s="9">
        <f t="shared" si="185"/>
        <v>180200</v>
      </c>
      <c r="J524" s="9">
        <v>180200</v>
      </c>
      <c r="K524" s="9">
        <v>0</v>
      </c>
      <c r="L524" s="9">
        <v>0</v>
      </c>
      <c r="M524" s="9">
        <v>0</v>
      </c>
      <c r="N524" s="9">
        <v>0</v>
      </c>
      <c r="O524" s="9">
        <v>0</v>
      </c>
      <c r="P524" s="9">
        <v>0</v>
      </c>
      <c r="Q524" s="9">
        <f t="shared" si="186"/>
        <v>0</v>
      </c>
      <c r="R524" s="9">
        <v>0</v>
      </c>
      <c r="S524" s="9">
        <v>0</v>
      </c>
      <c r="T524" s="9">
        <v>0</v>
      </c>
      <c r="U524" s="10">
        <f t="shared" si="181"/>
        <v>1.0772937329244161</v>
      </c>
    </row>
    <row r="525" spans="2:21">
      <c r="B525" s="11"/>
      <c r="C525" s="6"/>
      <c r="D525" s="6" t="s">
        <v>123</v>
      </c>
      <c r="E525" s="17" t="s">
        <v>80</v>
      </c>
      <c r="F525" s="18">
        <v>20402</v>
      </c>
      <c r="G525" s="9">
        <f t="shared" si="183"/>
        <v>25700</v>
      </c>
      <c r="H525" s="9">
        <f t="shared" si="184"/>
        <v>25700</v>
      </c>
      <c r="I525" s="9">
        <f t="shared" si="185"/>
        <v>25700</v>
      </c>
      <c r="J525" s="9">
        <v>25700</v>
      </c>
      <c r="K525" s="9">
        <v>0</v>
      </c>
      <c r="L525" s="9">
        <v>0</v>
      </c>
      <c r="M525" s="9">
        <v>0</v>
      </c>
      <c r="N525" s="9">
        <v>0</v>
      </c>
      <c r="O525" s="9">
        <v>0</v>
      </c>
      <c r="P525" s="9">
        <v>0</v>
      </c>
      <c r="Q525" s="9">
        <f t="shared" si="186"/>
        <v>0</v>
      </c>
      <c r="R525" s="9">
        <v>0</v>
      </c>
      <c r="S525" s="9">
        <v>0</v>
      </c>
      <c r="T525" s="9">
        <v>0</v>
      </c>
      <c r="U525" s="10">
        <f t="shared" si="181"/>
        <v>1.2596804234878933</v>
      </c>
    </row>
    <row r="526" spans="2:21">
      <c r="B526" s="11"/>
      <c r="C526" s="6"/>
      <c r="D526" s="6" t="s">
        <v>125</v>
      </c>
      <c r="E526" s="17" t="s">
        <v>65</v>
      </c>
      <c r="F526" s="18">
        <v>40400</v>
      </c>
      <c r="G526" s="9">
        <f t="shared" si="183"/>
        <v>24000</v>
      </c>
      <c r="H526" s="9">
        <f t="shared" si="184"/>
        <v>24000</v>
      </c>
      <c r="I526" s="9">
        <f t="shared" si="185"/>
        <v>24000</v>
      </c>
      <c r="J526" s="9">
        <v>0</v>
      </c>
      <c r="K526" s="9">
        <v>24000</v>
      </c>
      <c r="L526" s="9">
        <v>0</v>
      </c>
      <c r="M526" s="9">
        <v>0</v>
      </c>
      <c r="N526" s="9">
        <v>0</v>
      </c>
      <c r="O526" s="9">
        <v>0</v>
      </c>
      <c r="P526" s="9">
        <v>0</v>
      </c>
      <c r="Q526" s="9">
        <f t="shared" si="186"/>
        <v>0</v>
      </c>
      <c r="R526" s="9">
        <v>0</v>
      </c>
      <c r="S526" s="9">
        <v>0</v>
      </c>
      <c r="T526" s="9">
        <v>0</v>
      </c>
      <c r="U526" s="10">
        <f t="shared" si="181"/>
        <v>0.59405940594059403</v>
      </c>
    </row>
    <row r="527" spans="2:21">
      <c r="B527" s="11"/>
      <c r="C527" s="6"/>
      <c r="D527" s="6" t="s">
        <v>218</v>
      </c>
      <c r="E527" s="17" t="s">
        <v>195</v>
      </c>
      <c r="F527" s="18">
        <v>1600</v>
      </c>
      <c r="G527" s="9">
        <f t="shared" si="183"/>
        <v>1600</v>
      </c>
      <c r="H527" s="9">
        <f t="shared" si="184"/>
        <v>1600</v>
      </c>
      <c r="I527" s="9">
        <f t="shared" si="185"/>
        <v>1600</v>
      </c>
      <c r="J527" s="9">
        <v>0</v>
      </c>
      <c r="K527" s="9">
        <v>1600</v>
      </c>
      <c r="L527" s="9">
        <v>0</v>
      </c>
      <c r="M527" s="9">
        <v>0</v>
      </c>
      <c r="N527" s="9">
        <v>0</v>
      </c>
      <c r="O527" s="9">
        <v>0</v>
      </c>
      <c r="P527" s="9">
        <v>0</v>
      </c>
      <c r="Q527" s="9">
        <f t="shared" si="186"/>
        <v>0</v>
      </c>
      <c r="R527" s="9">
        <v>0</v>
      </c>
      <c r="S527" s="9">
        <v>0</v>
      </c>
      <c r="T527" s="9">
        <v>0</v>
      </c>
      <c r="U527" s="10">
        <f t="shared" si="181"/>
        <v>1</v>
      </c>
    </row>
    <row r="528" spans="2:21">
      <c r="B528" s="11"/>
      <c r="C528" s="6"/>
      <c r="D528" s="6" t="s">
        <v>88</v>
      </c>
      <c r="E528" s="17" t="s">
        <v>89</v>
      </c>
      <c r="F528" s="18">
        <v>98450</v>
      </c>
      <c r="G528" s="9">
        <f t="shared" si="183"/>
        <v>95000</v>
      </c>
      <c r="H528" s="9">
        <f t="shared" si="184"/>
        <v>95000</v>
      </c>
      <c r="I528" s="9">
        <f t="shared" si="185"/>
        <v>95000</v>
      </c>
      <c r="J528" s="9">
        <v>0</v>
      </c>
      <c r="K528" s="9">
        <v>95000</v>
      </c>
      <c r="L528" s="9">
        <v>0</v>
      </c>
      <c r="M528" s="9">
        <v>0</v>
      </c>
      <c r="N528" s="9">
        <v>0</v>
      </c>
      <c r="O528" s="9">
        <v>0</v>
      </c>
      <c r="P528" s="9">
        <v>0</v>
      </c>
      <c r="Q528" s="9">
        <f t="shared" si="186"/>
        <v>0</v>
      </c>
      <c r="R528" s="9">
        <v>0</v>
      </c>
      <c r="S528" s="9">
        <v>0</v>
      </c>
      <c r="T528" s="9">
        <v>0</v>
      </c>
      <c r="U528" s="10">
        <f t="shared" si="181"/>
        <v>0.96495683087861861</v>
      </c>
    </row>
    <row r="529" spans="2:21">
      <c r="B529" s="11"/>
      <c r="C529" s="6"/>
      <c r="D529" s="6" t="s">
        <v>181</v>
      </c>
      <c r="E529" s="17" t="s">
        <v>182</v>
      </c>
      <c r="F529" s="18">
        <v>870</v>
      </c>
      <c r="G529" s="9">
        <f t="shared" si="183"/>
        <v>700</v>
      </c>
      <c r="H529" s="9">
        <f t="shared" si="184"/>
        <v>700</v>
      </c>
      <c r="I529" s="9">
        <f t="shared" si="185"/>
        <v>700</v>
      </c>
      <c r="J529" s="9">
        <v>0</v>
      </c>
      <c r="K529" s="9">
        <v>700</v>
      </c>
      <c r="L529" s="9">
        <v>0</v>
      </c>
      <c r="M529" s="9">
        <v>0</v>
      </c>
      <c r="N529" s="9">
        <v>0</v>
      </c>
      <c r="O529" s="9">
        <v>0</v>
      </c>
      <c r="P529" s="9">
        <v>0</v>
      </c>
      <c r="Q529" s="9">
        <f t="shared" si="186"/>
        <v>0</v>
      </c>
      <c r="R529" s="9">
        <v>0</v>
      </c>
      <c r="S529" s="9">
        <v>0</v>
      </c>
      <c r="T529" s="9">
        <v>0</v>
      </c>
      <c r="U529" s="10">
        <f t="shared" si="181"/>
        <v>0.8045977011494253</v>
      </c>
    </row>
    <row r="530" spans="2:21">
      <c r="B530" s="11"/>
      <c r="C530" s="6"/>
      <c r="D530" s="6" t="s">
        <v>37</v>
      </c>
      <c r="E530" s="17" t="s">
        <v>38</v>
      </c>
      <c r="F530" s="18">
        <v>18026</v>
      </c>
      <c r="G530" s="9">
        <f t="shared" si="183"/>
        <v>10400</v>
      </c>
      <c r="H530" s="9">
        <f t="shared" si="184"/>
        <v>10400</v>
      </c>
      <c r="I530" s="9">
        <f t="shared" si="185"/>
        <v>10400</v>
      </c>
      <c r="J530" s="9">
        <v>0</v>
      </c>
      <c r="K530" s="9">
        <v>10400</v>
      </c>
      <c r="L530" s="9">
        <v>0</v>
      </c>
      <c r="M530" s="9">
        <v>0</v>
      </c>
      <c r="N530" s="9">
        <v>0</v>
      </c>
      <c r="O530" s="9">
        <v>0</v>
      </c>
      <c r="P530" s="9">
        <v>0</v>
      </c>
      <c r="Q530" s="9">
        <f t="shared" si="186"/>
        <v>0</v>
      </c>
      <c r="R530" s="9">
        <v>0</v>
      </c>
      <c r="S530" s="9">
        <v>0</v>
      </c>
      <c r="T530" s="9">
        <v>0</v>
      </c>
      <c r="U530" s="10">
        <f t="shared" si="181"/>
        <v>0.57694441362476423</v>
      </c>
    </row>
    <row r="531" spans="2:21">
      <c r="B531" s="11"/>
      <c r="C531" s="6"/>
      <c r="D531" s="6" t="s">
        <v>128</v>
      </c>
      <c r="E531" s="17" t="s">
        <v>129</v>
      </c>
      <c r="F531" s="18">
        <v>388</v>
      </c>
      <c r="G531" s="9">
        <f t="shared" si="183"/>
        <v>300</v>
      </c>
      <c r="H531" s="9">
        <f t="shared" si="184"/>
        <v>300</v>
      </c>
      <c r="I531" s="9">
        <f t="shared" si="185"/>
        <v>300</v>
      </c>
      <c r="J531" s="9">
        <v>0</v>
      </c>
      <c r="K531" s="9">
        <v>300</v>
      </c>
      <c r="L531" s="9">
        <v>0</v>
      </c>
      <c r="M531" s="9">
        <v>0</v>
      </c>
      <c r="N531" s="9">
        <v>0</v>
      </c>
      <c r="O531" s="9">
        <v>0</v>
      </c>
      <c r="P531" s="9">
        <v>0</v>
      </c>
      <c r="Q531" s="9">
        <f t="shared" si="186"/>
        <v>0</v>
      </c>
      <c r="R531" s="9">
        <v>0</v>
      </c>
      <c r="S531" s="9">
        <v>0</v>
      </c>
      <c r="T531" s="9">
        <v>0</v>
      </c>
      <c r="U531" s="10">
        <f t="shared" si="181"/>
        <v>0.77319587628865982</v>
      </c>
    </row>
    <row r="532" spans="2:21">
      <c r="B532" s="11"/>
      <c r="C532" s="6"/>
      <c r="D532" s="6" t="s">
        <v>167</v>
      </c>
      <c r="E532" s="17" t="s">
        <v>82</v>
      </c>
      <c r="F532" s="18">
        <v>400</v>
      </c>
      <c r="G532" s="9">
        <f t="shared" si="183"/>
        <v>300</v>
      </c>
      <c r="H532" s="9">
        <f t="shared" si="184"/>
        <v>300</v>
      </c>
      <c r="I532" s="9">
        <f t="shared" si="185"/>
        <v>300</v>
      </c>
      <c r="J532" s="9">
        <v>0</v>
      </c>
      <c r="K532" s="9">
        <v>300</v>
      </c>
      <c r="L532" s="9">
        <v>0</v>
      </c>
      <c r="M532" s="9">
        <v>0</v>
      </c>
      <c r="N532" s="9">
        <v>0</v>
      </c>
      <c r="O532" s="9">
        <v>0</v>
      </c>
      <c r="P532" s="9">
        <v>0</v>
      </c>
      <c r="Q532" s="9">
        <f t="shared" si="186"/>
        <v>0</v>
      </c>
      <c r="R532" s="9">
        <v>0</v>
      </c>
      <c r="S532" s="9">
        <v>0</v>
      </c>
      <c r="T532" s="9">
        <v>0</v>
      </c>
      <c r="U532" s="10">
        <f t="shared" si="181"/>
        <v>0.75</v>
      </c>
    </row>
    <row r="533" spans="2:21">
      <c r="B533" s="11"/>
      <c r="C533" s="6"/>
      <c r="D533" s="6" t="s">
        <v>130</v>
      </c>
      <c r="E533" s="17" t="s">
        <v>83</v>
      </c>
      <c r="F533" s="18">
        <v>46634</v>
      </c>
      <c r="G533" s="9">
        <f t="shared" si="183"/>
        <v>36600</v>
      </c>
      <c r="H533" s="9">
        <f t="shared" si="184"/>
        <v>36600</v>
      </c>
      <c r="I533" s="9">
        <f t="shared" si="185"/>
        <v>36600</v>
      </c>
      <c r="J533" s="9">
        <v>0</v>
      </c>
      <c r="K533" s="9">
        <v>36600</v>
      </c>
      <c r="L533" s="9">
        <v>0</v>
      </c>
      <c r="M533" s="9">
        <v>0</v>
      </c>
      <c r="N533" s="9">
        <v>0</v>
      </c>
      <c r="O533" s="9">
        <v>0</v>
      </c>
      <c r="P533" s="9">
        <v>0</v>
      </c>
      <c r="Q533" s="9">
        <f t="shared" si="186"/>
        <v>0</v>
      </c>
      <c r="R533" s="9">
        <v>0</v>
      </c>
      <c r="S533" s="9">
        <v>0</v>
      </c>
      <c r="T533" s="9">
        <v>0</v>
      </c>
      <c r="U533" s="10">
        <f t="shared" si="181"/>
        <v>0.78483509885491276</v>
      </c>
    </row>
    <row r="534" spans="2:21" ht="22.5">
      <c r="B534" s="11"/>
      <c r="C534" s="6"/>
      <c r="D534" s="6" t="s">
        <v>168</v>
      </c>
      <c r="E534" s="17" t="s">
        <v>169</v>
      </c>
      <c r="F534" s="18">
        <v>925</v>
      </c>
      <c r="G534" s="9">
        <f t="shared" si="183"/>
        <v>900</v>
      </c>
      <c r="H534" s="9">
        <f t="shared" si="184"/>
        <v>900</v>
      </c>
      <c r="I534" s="9">
        <f t="shared" si="185"/>
        <v>900</v>
      </c>
      <c r="J534" s="9">
        <v>0</v>
      </c>
      <c r="K534" s="9">
        <v>900</v>
      </c>
      <c r="L534" s="9">
        <v>0</v>
      </c>
      <c r="M534" s="9">
        <v>0</v>
      </c>
      <c r="N534" s="9">
        <v>0</v>
      </c>
      <c r="O534" s="9">
        <v>0</v>
      </c>
      <c r="P534" s="9">
        <v>0</v>
      </c>
      <c r="Q534" s="9">
        <f t="shared" si="186"/>
        <v>0</v>
      </c>
      <c r="R534" s="9">
        <v>0</v>
      </c>
      <c r="S534" s="9">
        <v>0</v>
      </c>
      <c r="T534" s="9">
        <v>0</v>
      </c>
      <c r="U534" s="10">
        <f t="shared" si="181"/>
        <v>0.97297297297297303</v>
      </c>
    </row>
    <row r="535" spans="2:21" ht="22.5">
      <c r="B535" s="11"/>
      <c r="C535" s="6" t="s">
        <v>287</v>
      </c>
      <c r="D535" s="6"/>
      <c r="E535" s="17" t="s">
        <v>288</v>
      </c>
      <c r="F535" s="9">
        <f t="shared" ref="F535:T535" si="187">SUM(F536:F553)</f>
        <v>1793841</v>
      </c>
      <c r="G535" s="9">
        <f t="shared" si="187"/>
        <v>1891992</v>
      </c>
      <c r="H535" s="9">
        <f t="shared" si="187"/>
        <v>1871992</v>
      </c>
      <c r="I535" s="9">
        <f t="shared" si="187"/>
        <v>1870814</v>
      </c>
      <c r="J535" s="9">
        <f t="shared" si="187"/>
        <v>1585328</v>
      </c>
      <c r="K535" s="9">
        <f t="shared" si="187"/>
        <v>285486</v>
      </c>
      <c r="L535" s="9">
        <f t="shared" si="187"/>
        <v>0</v>
      </c>
      <c r="M535" s="9">
        <f t="shared" si="187"/>
        <v>1178</v>
      </c>
      <c r="N535" s="9">
        <f t="shared" si="187"/>
        <v>0</v>
      </c>
      <c r="O535" s="9">
        <f t="shared" si="187"/>
        <v>0</v>
      </c>
      <c r="P535" s="9">
        <f t="shared" si="187"/>
        <v>0</v>
      </c>
      <c r="Q535" s="9">
        <f t="shared" si="187"/>
        <v>20000</v>
      </c>
      <c r="R535" s="9">
        <f t="shared" si="187"/>
        <v>20000</v>
      </c>
      <c r="S535" s="9">
        <f t="shared" si="187"/>
        <v>0</v>
      </c>
      <c r="T535" s="9">
        <f t="shared" si="187"/>
        <v>0</v>
      </c>
      <c r="U535" s="10">
        <f t="shared" si="181"/>
        <v>1.0547155517127773</v>
      </c>
    </row>
    <row r="536" spans="2:21">
      <c r="B536" s="11"/>
      <c r="C536" s="6"/>
      <c r="D536" s="6" t="s">
        <v>179</v>
      </c>
      <c r="E536" s="17" t="s">
        <v>180</v>
      </c>
      <c r="F536" s="18">
        <v>935</v>
      </c>
      <c r="G536" s="9">
        <f t="shared" ref="G536:G553" si="188">SUM(H536+Q536)</f>
        <v>1178</v>
      </c>
      <c r="H536" s="9">
        <f t="shared" ref="H536:H553" si="189">SUM(I536+L536+M536+N536+O536+P536)</f>
        <v>1178</v>
      </c>
      <c r="I536" s="9">
        <f t="shared" ref="I536:I553" si="190">SUM(J536:K536)</f>
        <v>0</v>
      </c>
      <c r="J536" s="9">
        <v>0</v>
      </c>
      <c r="K536" s="9">
        <v>0</v>
      </c>
      <c r="L536" s="9">
        <v>0</v>
      </c>
      <c r="M536" s="9">
        <v>1178</v>
      </c>
      <c r="N536" s="9">
        <v>0</v>
      </c>
      <c r="O536" s="9">
        <v>0</v>
      </c>
      <c r="P536" s="9">
        <v>0</v>
      </c>
      <c r="Q536" s="9">
        <f t="shared" ref="Q536:Q553" si="191">SUM(R536+T536)</f>
        <v>0</v>
      </c>
      <c r="R536" s="9">
        <v>0</v>
      </c>
      <c r="S536" s="9">
        <v>0</v>
      </c>
      <c r="T536" s="9">
        <v>0</v>
      </c>
      <c r="U536" s="10">
        <f t="shared" si="181"/>
        <v>1.2598930481283424</v>
      </c>
    </row>
    <row r="537" spans="2:21">
      <c r="B537" s="11"/>
      <c r="C537" s="6"/>
      <c r="D537" s="6" t="s">
        <v>120</v>
      </c>
      <c r="E537" s="17" t="s">
        <v>77</v>
      </c>
      <c r="F537" s="18">
        <v>1098838</v>
      </c>
      <c r="G537" s="9">
        <f t="shared" si="188"/>
        <v>1146922</v>
      </c>
      <c r="H537" s="9">
        <f t="shared" si="189"/>
        <v>1146922</v>
      </c>
      <c r="I537" s="9">
        <f t="shared" si="190"/>
        <v>1146922</v>
      </c>
      <c r="J537" s="9">
        <v>1146922</v>
      </c>
      <c r="K537" s="9">
        <v>0</v>
      </c>
      <c r="L537" s="9">
        <v>0</v>
      </c>
      <c r="M537" s="9">
        <v>0</v>
      </c>
      <c r="N537" s="9">
        <v>0</v>
      </c>
      <c r="O537" s="9">
        <v>0</v>
      </c>
      <c r="P537" s="9">
        <v>0</v>
      </c>
      <c r="Q537" s="9">
        <f t="shared" si="191"/>
        <v>0</v>
      </c>
      <c r="R537" s="9">
        <v>0</v>
      </c>
      <c r="S537" s="9">
        <v>0</v>
      </c>
      <c r="T537" s="9">
        <v>0</v>
      </c>
      <c r="U537" s="10">
        <f t="shared" si="181"/>
        <v>1.0437589526390605</v>
      </c>
    </row>
    <row r="538" spans="2:21">
      <c r="B538" s="11"/>
      <c r="C538" s="6"/>
      <c r="D538" s="6" t="s">
        <v>121</v>
      </c>
      <c r="E538" s="17" t="s">
        <v>78</v>
      </c>
      <c r="F538" s="18">
        <v>80792</v>
      </c>
      <c r="G538" s="9">
        <f t="shared" si="188"/>
        <v>96550</v>
      </c>
      <c r="H538" s="9">
        <f t="shared" si="189"/>
        <v>96550</v>
      </c>
      <c r="I538" s="9">
        <f t="shared" si="190"/>
        <v>96550</v>
      </c>
      <c r="J538" s="9">
        <v>96550</v>
      </c>
      <c r="K538" s="9">
        <v>0</v>
      </c>
      <c r="L538" s="9">
        <v>0</v>
      </c>
      <c r="M538" s="9">
        <v>0</v>
      </c>
      <c r="N538" s="9">
        <v>0</v>
      </c>
      <c r="O538" s="9">
        <v>0</v>
      </c>
      <c r="P538" s="9">
        <v>0</v>
      </c>
      <c r="Q538" s="9">
        <f t="shared" si="191"/>
        <v>0</v>
      </c>
      <c r="R538" s="9">
        <v>0</v>
      </c>
      <c r="S538" s="9">
        <v>0</v>
      </c>
      <c r="T538" s="9">
        <v>0</v>
      </c>
      <c r="U538" s="10">
        <f t="shared" si="181"/>
        <v>1.1950440637686899</v>
      </c>
    </row>
    <row r="539" spans="2:21">
      <c r="B539" s="11"/>
      <c r="C539" s="6"/>
      <c r="D539" s="6" t="s">
        <v>122</v>
      </c>
      <c r="E539" s="17" t="s">
        <v>79</v>
      </c>
      <c r="F539" s="18">
        <v>194637</v>
      </c>
      <c r="G539" s="9">
        <f t="shared" si="188"/>
        <v>222272</v>
      </c>
      <c r="H539" s="9">
        <f t="shared" si="189"/>
        <v>222272</v>
      </c>
      <c r="I539" s="9">
        <f t="shared" si="190"/>
        <v>222272</v>
      </c>
      <c r="J539" s="9">
        <v>222272</v>
      </c>
      <c r="K539" s="9">
        <v>0</v>
      </c>
      <c r="L539" s="9">
        <v>0</v>
      </c>
      <c r="M539" s="9">
        <v>0</v>
      </c>
      <c r="N539" s="9">
        <v>0</v>
      </c>
      <c r="O539" s="9">
        <v>0</v>
      </c>
      <c r="P539" s="9">
        <v>0</v>
      </c>
      <c r="Q539" s="9">
        <f t="shared" si="191"/>
        <v>0</v>
      </c>
      <c r="R539" s="9">
        <v>0</v>
      </c>
      <c r="S539" s="9">
        <v>0</v>
      </c>
      <c r="T539" s="9">
        <v>0</v>
      </c>
      <c r="U539" s="10">
        <f t="shared" si="181"/>
        <v>1.1419822541448954</v>
      </c>
    </row>
    <row r="540" spans="2:21">
      <c r="B540" s="11"/>
      <c r="C540" s="6"/>
      <c r="D540" s="6" t="s">
        <v>123</v>
      </c>
      <c r="E540" s="17" t="s">
        <v>80</v>
      </c>
      <c r="F540" s="18">
        <v>19951</v>
      </c>
      <c r="G540" s="9">
        <f t="shared" si="188"/>
        <v>30286</v>
      </c>
      <c r="H540" s="9">
        <f t="shared" si="189"/>
        <v>30286</v>
      </c>
      <c r="I540" s="9">
        <f t="shared" si="190"/>
        <v>30286</v>
      </c>
      <c r="J540" s="9">
        <v>30286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f t="shared" si="191"/>
        <v>0</v>
      </c>
      <c r="R540" s="9">
        <v>0</v>
      </c>
      <c r="S540" s="9">
        <v>0</v>
      </c>
      <c r="T540" s="9">
        <v>0</v>
      </c>
      <c r="U540" s="10">
        <f t="shared" si="181"/>
        <v>1.5180191469099293</v>
      </c>
    </row>
    <row r="541" spans="2:21">
      <c r="B541" s="11"/>
      <c r="C541" s="6"/>
      <c r="D541" s="6" t="s">
        <v>103</v>
      </c>
      <c r="E541" s="17" t="s">
        <v>81</v>
      </c>
      <c r="F541" s="18">
        <v>92168</v>
      </c>
      <c r="G541" s="9">
        <f t="shared" si="188"/>
        <v>89298</v>
      </c>
      <c r="H541" s="9">
        <f t="shared" si="189"/>
        <v>89298</v>
      </c>
      <c r="I541" s="9">
        <f t="shared" si="190"/>
        <v>89298</v>
      </c>
      <c r="J541" s="9">
        <v>89298</v>
      </c>
      <c r="K541" s="9">
        <v>0</v>
      </c>
      <c r="L541" s="9">
        <v>0</v>
      </c>
      <c r="M541" s="9">
        <v>0</v>
      </c>
      <c r="N541" s="9">
        <v>0</v>
      </c>
      <c r="O541" s="9">
        <v>0</v>
      </c>
      <c r="P541" s="9">
        <v>0</v>
      </c>
      <c r="Q541" s="9">
        <f t="shared" si="191"/>
        <v>0</v>
      </c>
      <c r="R541" s="9">
        <v>0</v>
      </c>
      <c r="S541" s="9">
        <v>0</v>
      </c>
      <c r="T541" s="9">
        <v>0</v>
      </c>
      <c r="U541" s="10">
        <f t="shared" si="181"/>
        <v>0.96886120996441283</v>
      </c>
    </row>
    <row r="542" spans="2:21">
      <c r="B542" s="11"/>
      <c r="C542" s="6"/>
      <c r="D542" s="6" t="s">
        <v>125</v>
      </c>
      <c r="E542" s="17" t="s">
        <v>65</v>
      </c>
      <c r="F542" s="18">
        <v>38153</v>
      </c>
      <c r="G542" s="9">
        <f t="shared" si="188"/>
        <v>38153</v>
      </c>
      <c r="H542" s="9">
        <f t="shared" si="189"/>
        <v>38153</v>
      </c>
      <c r="I542" s="9">
        <f t="shared" si="190"/>
        <v>38153</v>
      </c>
      <c r="J542" s="9">
        <v>0</v>
      </c>
      <c r="K542" s="9">
        <v>38153</v>
      </c>
      <c r="L542" s="9">
        <v>0</v>
      </c>
      <c r="M542" s="9">
        <v>0</v>
      </c>
      <c r="N542" s="9">
        <v>0</v>
      </c>
      <c r="O542" s="9">
        <v>0</v>
      </c>
      <c r="P542" s="9">
        <v>0</v>
      </c>
      <c r="Q542" s="9">
        <f t="shared" si="191"/>
        <v>0</v>
      </c>
      <c r="R542" s="9">
        <v>0</v>
      </c>
      <c r="S542" s="9">
        <v>0</v>
      </c>
      <c r="T542" s="9">
        <v>0</v>
      </c>
      <c r="U542" s="10">
        <f t="shared" si="181"/>
        <v>1</v>
      </c>
    </row>
    <row r="543" spans="2:21">
      <c r="B543" s="11"/>
      <c r="C543" s="6"/>
      <c r="D543" s="6" t="s">
        <v>218</v>
      </c>
      <c r="E543" s="17" t="s">
        <v>195</v>
      </c>
      <c r="F543" s="18">
        <v>23000</v>
      </c>
      <c r="G543" s="9">
        <f t="shared" si="188"/>
        <v>23000</v>
      </c>
      <c r="H543" s="9">
        <f t="shared" si="189"/>
        <v>23000</v>
      </c>
      <c r="I543" s="9">
        <f t="shared" si="190"/>
        <v>23000</v>
      </c>
      <c r="J543" s="9">
        <v>0</v>
      </c>
      <c r="K543" s="9">
        <v>23000</v>
      </c>
      <c r="L543" s="9">
        <v>0</v>
      </c>
      <c r="M543" s="9">
        <v>0</v>
      </c>
      <c r="N543" s="9">
        <v>0</v>
      </c>
      <c r="O543" s="9">
        <v>0</v>
      </c>
      <c r="P543" s="9">
        <v>0</v>
      </c>
      <c r="Q543" s="9">
        <f t="shared" si="191"/>
        <v>0</v>
      </c>
      <c r="R543" s="9">
        <v>0</v>
      </c>
      <c r="S543" s="9">
        <v>0</v>
      </c>
      <c r="T543" s="9">
        <v>0</v>
      </c>
      <c r="U543" s="10">
        <f t="shared" si="181"/>
        <v>1</v>
      </c>
    </row>
    <row r="544" spans="2:21">
      <c r="B544" s="11"/>
      <c r="C544" s="6"/>
      <c r="D544" s="6" t="s">
        <v>88</v>
      </c>
      <c r="E544" s="17" t="s">
        <v>89</v>
      </c>
      <c r="F544" s="18">
        <v>142099</v>
      </c>
      <c r="G544" s="9">
        <f t="shared" si="188"/>
        <v>122099</v>
      </c>
      <c r="H544" s="9">
        <f t="shared" si="189"/>
        <v>122099</v>
      </c>
      <c r="I544" s="9">
        <f t="shared" si="190"/>
        <v>122099</v>
      </c>
      <c r="J544" s="9">
        <v>0</v>
      </c>
      <c r="K544" s="9">
        <v>122099</v>
      </c>
      <c r="L544" s="9">
        <v>0</v>
      </c>
      <c r="M544" s="9">
        <v>0</v>
      </c>
      <c r="N544" s="9">
        <v>0</v>
      </c>
      <c r="O544" s="9">
        <v>0</v>
      </c>
      <c r="P544" s="9">
        <v>0</v>
      </c>
      <c r="Q544" s="9">
        <f t="shared" si="191"/>
        <v>0</v>
      </c>
      <c r="R544" s="9">
        <v>0</v>
      </c>
      <c r="S544" s="9">
        <v>0</v>
      </c>
      <c r="T544" s="9">
        <v>0</v>
      </c>
      <c r="U544" s="10">
        <f t="shared" si="181"/>
        <v>0.85925305596802226</v>
      </c>
    </row>
    <row r="545" spans="2:21">
      <c r="B545" s="11"/>
      <c r="C545" s="6"/>
      <c r="D545" s="6" t="s">
        <v>97</v>
      </c>
      <c r="E545" s="17" t="s">
        <v>98</v>
      </c>
      <c r="F545" s="18">
        <v>3119</v>
      </c>
      <c r="G545" s="9">
        <f t="shared" si="188"/>
        <v>3119</v>
      </c>
      <c r="H545" s="9">
        <f t="shared" si="189"/>
        <v>3119</v>
      </c>
      <c r="I545" s="9">
        <f t="shared" si="190"/>
        <v>3119</v>
      </c>
      <c r="J545" s="9">
        <v>0</v>
      </c>
      <c r="K545" s="9">
        <v>3119</v>
      </c>
      <c r="L545" s="9">
        <v>0</v>
      </c>
      <c r="M545" s="9">
        <v>0</v>
      </c>
      <c r="N545" s="9">
        <v>0</v>
      </c>
      <c r="O545" s="9">
        <v>0</v>
      </c>
      <c r="P545" s="9">
        <v>0</v>
      </c>
      <c r="Q545" s="9">
        <f t="shared" si="191"/>
        <v>0</v>
      </c>
      <c r="R545" s="9">
        <v>0</v>
      </c>
      <c r="S545" s="9">
        <v>0</v>
      </c>
      <c r="T545" s="9">
        <v>0</v>
      </c>
      <c r="U545" s="10">
        <f t="shared" si="181"/>
        <v>1</v>
      </c>
    </row>
    <row r="546" spans="2:21">
      <c r="B546" s="11"/>
      <c r="C546" s="6"/>
      <c r="D546" s="6" t="s">
        <v>181</v>
      </c>
      <c r="E546" s="17" t="s">
        <v>182</v>
      </c>
      <c r="F546" s="18">
        <v>1407</v>
      </c>
      <c r="G546" s="9">
        <f t="shared" si="188"/>
        <v>1407</v>
      </c>
      <c r="H546" s="9">
        <f t="shared" si="189"/>
        <v>1407</v>
      </c>
      <c r="I546" s="9">
        <f t="shared" si="190"/>
        <v>1407</v>
      </c>
      <c r="J546" s="9">
        <v>0</v>
      </c>
      <c r="K546" s="9">
        <v>1407</v>
      </c>
      <c r="L546" s="9">
        <v>0</v>
      </c>
      <c r="M546" s="9">
        <v>0</v>
      </c>
      <c r="N546" s="9">
        <v>0</v>
      </c>
      <c r="O546" s="9">
        <v>0</v>
      </c>
      <c r="P546" s="9">
        <v>0</v>
      </c>
      <c r="Q546" s="9">
        <f t="shared" si="191"/>
        <v>0</v>
      </c>
      <c r="R546" s="9">
        <v>0</v>
      </c>
      <c r="S546" s="9">
        <v>0</v>
      </c>
      <c r="T546" s="9">
        <v>0</v>
      </c>
      <c r="U546" s="10">
        <f t="shared" si="181"/>
        <v>1</v>
      </c>
    </row>
    <row r="547" spans="2:21">
      <c r="B547" s="11"/>
      <c r="C547" s="6"/>
      <c r="D547" s="6" t="s">
        <v>37</v>
      </c>
      <c r="E547" s="17" t="s">
        <v>38</v>
      </c>
      <c r="F547" s="18">
        <v>32000</v>
      </c>
      <c r="G547" s="9">
        <f t="shared" si="188"/>
        <v>32000</v>
      </c>
      <c r="H547" s="9">
        <f t="shared" si="189"/>
        <v>32000</v>
      </c>
      <c r="I547" s="9">
        <f t="shared" si="190"/>
        <v>32000</v>
      </c>
      <c r="J547" s="9">
        <v>0</v>
      </c>
      <c r="K547" s="9">
        <v>32000</v>
      </c>
      <c r="L547" s="9">
        <v>0</v>
      </c>
      <c r="M547" s="9">
        <v>0</v>
      </c>
      <c r="N547" s="9">
        <v>0</v>
      </c>
      <c r="O547" s="9">
        <v>0</v>
      </c>
      <c r="P547" s="9">
        <v>0</v>
      </c>
      <c r="Q547" s="9">
        <f t="shared" si="191"/>
        <v>0</v>
      </c>
      <c r="R547" s="9">
        <v>0</v>
      </c>
      <c r="S547" s="9">
        <v>0</v>
      </c>
      <c r="T547" s="9">
        <v>0</v>
      </c>
      <c r="U547" s="10">
        <f t="shared" si="181"/>
        <v>1</v>
      </c>
    </row>
    <row r="548" spans="2:21">
      <c r="B548" s="11"/>
      <c r="C548" s="6"/>
      <c r="D548" s="6" t="s">
        <v>128</v>
      </c>
      <c r="E548" s="17" t="s">
        <v>129</v>
      </c>
      <c r="F548" s="18">
        <v>2955</v>
      </c>
      <c r="G548" s="9">
        <f t="shared" si="188"/>
        <v>2955</v>
      </c>
      <c r="H548" s="9">
        <f t="shared" si="189"/>
        <v>2955</v>
      </c>
      <c r="I548" s="9">
        <f t="shared" si="190"/>
        <v>2955</v>
      </c>
      <c r="J548" s="9">
        <v>0</v>
      </c>
      <c r="K548" s="9">
        <v>2955</v>
      </c>
      <c r="L548" s="9">
        <v>0</v>
      </c>
      <c r="M548" s="9">
        <v>0</v>
      </c>
      <c r="N548" s="9">
        <v>0</v>
      </c>
      <c r="O548" s="9">
        <v>0</v>
      </c>
      <c r="P548" s="9">
        <v>0</v>
      </c>
      <c r="Q548" s="9">
        <f t="shared" si="191"/>
        <v>0</v>
      </c>
      <c r="R548" s="9">
        <v>0</v>
      </c>
      <c r="S548" s="9">
        <v>0</v>
      </c>
      <c r="T548" s="9">
        <v>0</v>
      </c>
      <c r="U548" s="10">
        <f t="shared" si="181"/>
        <v>1</v>
      </c>
    </row>
    <row r="549" spans="2:21">
      <c r="B549" s="11"/>
      <c r="C549" s="6"/>
      <c r="D549" s="6" t="s">
        <v>109</v>
      </c>
      <c r="E549" s="17" t="s">
        <v>110</v>
      </c>
      <c r="F549" s="18">
        <v>1316</v>
      </c>
      <c r="G549" s="9">
        <f t="shared" si="188"/>
        <v>1316</v>
      </c>
      <c r="H549" s="9">
        <f t="shared" si="189"/>
        <v>1316</v>
      </c>
      <c r="I549" s="9">
        <f t="shared" si="190"/>
        <v>1316</v>
      </c>
      <c r="J549" s="9">
        <v>0</v>
      </c>
      <c r="K549" s="9">
        <v>1316</v>
      </c>
      <c r="L549" s="9">
        <v>0</v>
      </c>
      <c r="M549" s="9">
        <v>0</v>
      </c>
      <c r="N549" s="9">
        <v>0</v>
      </c>
      <c r="O549" s="9">
        <v>0</v>
      </c>
      <c r="P549" s="9">
        <v>0</v>
      </c>
      <c r="Q549" s="9">
        <f t="shared" si="191"/>
        <v>0</v>
      </c>
      <c r="R549" s="9">
        <v>0</v>
      </c>
      <c r="S549" s="9">
        <v>0</v>
      </c>
      <c r="T549" s="9">
        <v>0</v>
      </c>
      <c r="U549" s="10">
        <f t="shared" si="181"/>
        <v>1</v>
      </c>
    </row>
    <row r="550" spans="2:21">
      <c r="B550" s="11"/>
      <c r="C550" s="6"/>
      <c r="D550" s="6" t="s">
        <v>130</v>
      </c>
      <c r="E550" s="17" t="s">
        <v>83</v>
      </c>
      <c r="F550" s="18">
        <v>56301</v>
      </c>
      <c r="G550" s="9">
        <f t="shared" si="188"/>
        <v>59267</v>
      </c>
      <c r="H550" s="9">
        <f t="shared" si="189"/>
        <v>59267</v>
      </c>
      <c r="I550" s="9">
        <f t="shared" si="190"/>
        <v>59267</v>
      </c>
      <c r="J550" s="9">
        <v>0</v>
      </c>
      <c r="K550" s="9">
        <v>59267</v>
      </c>
      <c r="L550" s="9">
        <v>0</v>
      </c>
      <c r="M550" s="9">
        <v>0</v>
      </c>
      <c r="N550" s="9">
        <v>0</v>
      </c>
      <c r="O550" s="9">
        <v>0</v>
      </c>
      <c r="P550" s="9">
        <v>0</v>
      </c>
      <c r="Q550" s="9">
        <f t="shared" si="191"/>
        <v>0</v>
      </c>
      <c r="R550" s="9">
        <v>0</v>
      </c>
      <c r="S550" s="9">
        <v>0</v>
      </c>
      <c r="T550" s="9">
        <v>0</v>
      </c>
      <c r="U550" s="10">
        <f t="shared" si="181"/>
        <v>1.0526811246691887</v>
      </c>
    </row>
    <row r="551" spans="2:21">
      <c r="B551" s="11"/>
      <c r="C551" s="6"/>
      <c r="D551" s="6" t="s">
        <v>143</v>
      </c>
      <c r="E551" s="17" t="s">
        <v>144</v>
      </c>
      <c r="F551" s="18">
        <v>1560</v>
      </c>
      <c r="G551" s="9">
        <f t="shared" si="188"/>
        <v>1560</v>
      </c>
      <c r="H551" s="9">
        <f t="shared" si="189"/>
        <v>1560</v>
      </c>
      <c r="I551" s="9">
        <f t="shared" si="190"/>
        <v>1560</v>
      </c>
      <c r="J551" s="9">
        <v>0</v>
      </c>
      <c r="K551" s="9">
        <v>1560</v>
      </c>
      <c r="L551" s="9">
        <v>0</v>
      </c>
      <c r="M551" s="9">
        <v>0</v>
      </c>
      <c r="N551" s="9">
        <v>0</v>
      </c>
      <c r="O551" s="9">
        <v>0</v>
      </c>
      <c r="P551" s="9">
        <v>0</v>
      </c>
      <c r="Q551" s="9">
        <f t="shared" si="191"/>
        <v>0</v>
      </c>
      <c r="R551" s="9">
        <v>0</v>
      </c>
      <c r="S551" s="9">
        <v>0</v>
      </c>
      <c r="T551" s="9">
        <v>0</v>
      </c>
      <c r="U551" s="10">
        <f t="shared" ref="U551:U575" si="192">G551/F551</f>
        <v>1</v>
      </c>
    </row>
    <row r="552" spans="2:21" ht="22.5">
      <c r="B552" s="11"/>
      <c r="C552" s="6"/>
      <c r="D552" s="6" t="s">
        <v>168</v>
      </c>
      <c r="E552" s="17" t="s">
        <v>169</v>
      </c>
      <c r="F552" s="18">
        <v>610</v>
      </c>
      <c r="G552" s="9">
        <f t="shared" si="188"/>
        <v>610</v>
      </c>
      <c r="H552" s="9">
        <f t="shared" si="189"/>
        <v>610</v>
      </c>
      <c r="I552" s="9">
        <f t="shared" si="190"/>
        <v>610</v>
      </c>
      <c r="J552" s="9">
        <v>0</v>
      </c>
      <c r="K552" s="9">
        <v>610</v>
      </c>
      <c r="L552" s="9">
        <v>0</v>
      </c>
      <c r="M552" s="9">
        <v>0</v>
      </c>
      <c r="N552" s="9">
        <v>0</v>
      </c>
      <c r="O552" s="9">
        <v>0</v>
      </c>
      <c r="P552" s="9">
        <v>0</v>
      </c>
      <c r="Q552" s="9">
        <f t="shared" si="191"/>
        <v>0</v>
      </c>
      <c r="R552" s="9">
        <v>0</v>
      </c>
      <c r="S552" s="9">
        <v>0</v>
      </c>
      <c r="T552" s="9">
        <v>0</v>
      </c>
      <c r="U552" s="10">
        <f t="shared" si="192"/>
        <v>1</v>
      </c>
    </row>
    <row r="553" spans="2:21">
      <c r="B553" s="11"/>
      <c r="C553" s="6"/>
      <c r="D553" s="6" t="s">
        <v>106</v>
      </c>
      <c r="E553" s="17" t="s">
        <v>100</v>
      </c>
      <c r="F553" s="18">
        <v>4000</v>
      </c>
      <c r="G553" s="9">
        <f t="shared" si="188"/>
        <v>20000</v>
      </c>
      <c r="H553" s="9">
        <f t="shared" si="189"/>
        <v>0</v>
      </c>
      <c r="I553" s="9">
        <f t="shared" si="190"/>
        <v>0</v>
      </c>
      <c r="J553" s="9">
        <v>0</v>
      </c>
      <c r="K553" s="9">
        <v>0</v>
      </c>
      <c r="L553" s="9">
        <v>0</v>
      </c>
      <c r="M553" s="9">
        <v>0</v>
      </c>
      <c r="N553" s="9">
        <v>0</v>
      </c>
      <c r="O553" s="9">
        <v>0</v>
      </c>
      <c r="P553" s="9">
        <v>0</v>
      </c>
      <c r="Q553" s="9">
        <f t="shared" si="191"/>
        <v>20000</v>
      </c>
      <c r="R553" s="9">
        <v>20000</v>
      </c>
      <c r="S553" s="9">
        <v>0</v>
      </c>
      <c r="T553" s="9">
        <v>0</v>
      </c>
      <c r="U553" s="10">
        <f t="shared" si="192"/>
        <v>5</v>
      </c>
    </row>
    <row r="554" spans="2:21">
      <c r="B554" s="11"/>
      <c r="C554" s="6" t="s">
        <v>289</v>
      </c>
      <c r="D554" s="6"/>
      <c r="E554" s="17" t="s">
        <v>290</v>
      </c>
      <c r="F554" s="9">
        <f t="shared" ref="F554:T554" si="193">SUM(F555:F559)</f>
        <v>509970</v>
      </c>
      <c r="G554" s="9">
        <f t="shared" si="193"/>
        <v>617305</v>
      </c>
      <c r="H554" s="9">
        <f t="shared" si="193"/>
        <v>617305</v>
      </c>
      <c r="I554" s="9">
        <f t="shared" si="193"/>
        <v>617305</v>
      </c>
      <c r="J554" s="9">
        <f t="shared" si="193"/>
        <v>0</v>
      </c>
      <c r="K554" s="9">
        <f t="shared" si="193"/>
        <v>617305</v>
      </c>
      <c r="L554" s="9">
        <f t="shared" si="193"/>
        <v>0</v>
      </c>
      <c r="M554" s="9">
        <f t="shared" si="193"/>
        <v>0</v>
      </c>
      <c r="N554" s="9">
        <f t="shared" si="193"/>
        <v>0</v>
      </c>
      <c r="O554" s="9">
        <f t="shared" si="193"/>
        <v>0</v>
      </c>
      <c r="P554" s="9">
        <f t="shared" si="193"/>
        <v>0</v>
      </c>
      <c r="Q554" s="9">
        <f t="shared" si="193"/>
        <v>0</v>
      </c>
      <c r="R554" s="9">
        <f t="shared" si="193"/>
        <v>0</v>
      </c>
      <c r="S554" s="9">
        <f t="shared" si="193"/>
        <v>0</v>
      </c>
      <c r="T554" s="9">
        <f t="shared" si="193"/>
        <v>0</v>
      </c>
      <c r="U554" s="10">
        <f t="shared" si="192"/>
        <v>1.2104731650881424</v>
      </c>
    </row>
    <row r="555" spans="2:21">
      <c r="B555" s="6"/>
      <c r="C555" s="6"/>
      <c r="D555" s="6">
        <v>4170</v>
      </c>
      <c r="E555" s="17" t="s">
        <v>81</v>
      </c>
      <c r="F555" s="9">
        <v>5000</v>
      </c>
      <c r="G555" s="9">
        <v>0</v>
      </c>
      <c r="H555" s="9">
        <v>0</v>
      </c>
      <c r="I555" s="9">
        <v>0</v>
      </c>
      <c r="J555" s="9">
        <v>0</v>
      </c>
      <c r="K555" s="9">
        <v>0</v>
      </c>
      <c r="L555" s="9">
        <v>0</v>
      </c>
      <c r="M555" s="9">
        <v>0</v>
      </c>
      <c r="N555" s="9">
        <v>0</v>
      </c>
      <c r="O555" s="9">
        <v>0</v>
      </c>
      <c r="P555" s="9">
        <v>0</v>
      </c>
      <c r="Q555" s="9">
        <v>0</v>
      </c>
      <c r="R555" s="9">
        <v>0</v>
      </c>
      <c r="S555" s="9">
        <v>0</v>
      </c>
      <c r="T555" s="9">
        <v>0</v>
      </c>
      <c r="U555" s="10">
        <f t="shared" si="192"/>
        <v>0</v>
      </c>
    </row>
    <row r="556" spans="2:21">
      <c r="B556" s="6"/>
      <c r="C556" s="6"/>
      <c r="D556" s="6">
        <v>4210</v>
      </c>
      <c r="E556" s="17" t="s">
        <v>65</v>
      </c>
      <c r="F556" s="9">
        <v>45891</v>
      </c>
      <c r="G556" s="9">
        <v>0</v>
      </c>
      <c r="H556" s="9">
        <v>0</v>
      </c>
      <c r="I556" s="9">
        <v>0</v>
      </c>
      <c r="J556" s="9">
        <v>0</v>
      </c>
      <c r="K556" s="9">
        <v>0</v>
      </c>
      <c r="L556" s="9">
        <v>0</v>
      </c>
      <c r="M556" s="9">
        <v>0</v>
      </c>
      <c r="N556" s="9">
        <v>0</v>
      </c>
      <c r="O556" s="9">
        <v>0</v>
      </c>
      <c r="P556" s="9">
        <v>0</v>
      </c>
      <c r="Q556" s="9">
        <v>0</v>
      </c>
      <c r="R556" s="9">
        <v>0</v>
      </c>
      <c r="S556" s="9">
        <v>0</v>
      </c>
      <c r="T556" s="9">
        <v>0</v>
      </c>
      <c r="U556" s="10">
        <f t="shared" si="192"/>
        <v>0</v>
      </c>
    </row>
    <row r="557" spans="2:21">
      <c r="B557" s="11"/>
      <c r="C557" s="6"/>
      <c r="D557" s="6" t="s">
        <v>37</v>
      </c>
      <c r="E557" s="17" t="s">
        <v>38</v>
      </c>
      <c r="F557" s="18">
        <v>156459</v>
      </c>
      <c r="G557" s="9">
        <f>SUM(H557+Q557)</f>
        <v>617305</v>
      </c>
      <c r="H557" s="9">
        <f>SUM(I557+L557+M557+N557+O557+P557)</f>
        <v>617305</v>
      </c>
      <c r="I557" s="9">
        <f>SUM(J557:K557)</f>
        <v>617305</v>
      </c>
      <c r="J557" s="9">
        <v>0</v>
      </c>
      <c r="K557" s="9">
        <v>617305</v>
      </c>
      <c r="L557" s="9">
        <v>0</v>
      </c>
      <c r="M557" s="9">
        <v>0</v>
      </c>
      <c r="N557" s="9">
        <v>0</v>
      </c>
      <c r="O557" s="9">
        <v>0</v>
      </c>
      <c r="P557" s="9">
        <v>0</v>
      </c>
      <c r="Q557" s="9">
        <f>SUM(R557+T557)</f>
        <v>0</v>
      </c>
      <c r="R557" s="9">
        <v>0</v>
      </c>
      <c r="S557" s="9">
        <v>0</v>
      </c>
      <c r="T557" s="9">
        <v>0</v>
      </c>
      <c r="U557" s="10">
        <f t="shared" si="192"/>
        <v>3.9454745332643055</v>
      </c>
    </row>
    <row r="558" spans="2:21">
      <c r="B558" s="6"/>
      <c r="C558" s="6"/>
      <c r="D558" s="6">
        <v>4410</v>
      </c>
      <c r="E558" s="17" t="s">
        <v>82</v>
      </c>
      <c r="F558" s="18">
        <v>3169</v>
      </c>
      <c r="G558" s="9">
        <v>0</v>
      </c>
      <c r="H558" s="9">
        <v>0</v>
      </c>
      <c r="I558" s="9">
        <v>0</v>
      </c>
      <c r="J558" s="9">
        <v>0</v>
      </c>
      <c r="K558" s="9">
        <v>0</v>
      </c>
      <c r="L558" s="9">
        <v>0</v>
      </c>
      <c r="M558" s="9">
        <v>0</v>
      </c>
      <c r="N558" s="9">
        <v>0</v>
      </c>
      <c r="O558" s="9">
        <v>0</v>
      </c>
      <c r="P558" s="9">
        <v>0</v>
      </c>
      <c r="Q558" s="9">
        <v>0</v>
      </c>
      <c r="R558" s="9">
        <v>0</v>
      </c>
      <c r="S558" s="9">
        <v>0</v>
      </c>
      <c r="T558" s="9">
        <v>0</v>
      </c>
      <c r="U558" s="10">
        <f t="shared" si="192"/>
        <v>0</v>
      </c>
    </row>
    <row r="559" spans="2:21" ht="22.5">
      <c r="B559" s="6"/>
      <c r="C559" s="6"/>
      <c r="D559" s="6">
        <v>4700</v>
      </c>
      <c r="E559" s="17" t="s">
        <v>169</v>
      </c>
      <c r="F559" s="18">
        <v>299451</v>
      </c>
      <c r="G559" s="9">
        <v>0</v>
      </c>
      <c r="H559" s="9">
        <v>0</v>
      </c>
      <c r="I559" s="9">
        <v>0</v>
      </c>
      <c r="J559" s="9">
        <v>0</v>
      </c>
      <c r="K559" s="9">
        <v>0</v>
      </c>
      <c r="L559" s="9">
        <v>0</v>
      </c>
      <c r="M559" s="9">
        <v>0</v>
      </c>
      <c r="N559" s="9">
        <v>0</v>
      </c>
      <c r="O559" s="9">
        <v>0</v>
      </c>
      <c r="P559" s="9">
        <v>0</v>
      </c>
      <c r="Q559" s="9">
        <v>0</v>
      </c>
      <c r="R559" s="9">
        <v>0</v>
      </c>
      <c r="S559" s="9">
        <v>0</v>
      </c>
      <c r="T559" s="9">
        <v>0</v>
      </c>
      <c r="U559" s="10">
        <f t="shared" si="192"/>
        <v>0</v>
      </c>
    </row>
    <row r="560" spans="2:21">
      <c r="B560" s="11"/>
      <c r="C560" s="6" t="s">
        <v>291</v>
      </c>
      <c r="D560" s="6"/>
      <c r="E560" s="17" t="s">
        <v>292</v>
      </c>
      <c r="F560" s="9">
        <f t="shared" ref="F560:T560" si="194">SUM(F561:F576)</f>
        <v>6725237</v>
      </c>
      <c r="G560" s="9">
        <f t="shared" si="194"/>
        <v>7673819</v>
      </c>
      <c r="H560" s="9">
        <f t="shared" si="194"/>
        <v>7673819</v>
      </c>
      <c r="I560" s="9">
        <f t="shared" si="194"/>
        <v>7651100</v>
      </c>
      <c r="J560" s="9">
        <f t="shared" si="194"/>
        <v>3579067</v>
      </c>
      <c r="K560" s="9">
        <f t="shared" si="194"/>
        <v>4072033</v>
      </c>
      <c r="L560" s="9">
        <f t="shared" si="194"/>
        <v>0</v>
      </c>
      <c r="M560" s="9">
        <f t="shared" si="194"/>
        <v>22719</v>
      </c>
      <c r="N560" s="9">
        <f t="shared" si="194"/>
        <v>0</v>
      </c>
      <c r="O560" s="9">
        <f t="shared" si="194"/>
        <v>0</v>
      </c>
      <c r="P560" s="9">
        <f t="shared" si="194"/>
        <v>0</v>
      </c>
      <c r="Q560" s="9">
        <f t="shared" si="194"/>
        <v>0</v>
      </c>
      <c r="R560" s="9">
        <f t="shared" si="194"/>
        <v>0</v>
      </c>
      <c r="S560" s="9">
        <f t="shared" si="194"/>
        <v>0</v>
      </c>
      <c r="T560" s="9">
        <f t="shared" si="194"/>
        <v>0</v>
      </c>
      <c r="U560" s="10">
        <f t="shared" si="192"/>
        <v>1.1410481147355849</v>
      </c>
    </row>
    <row r="561" spans="2:21">
      <c r="B561" s="11"/>
      <c r="C561" s="6"/>
      <c r="D561" s="6" t="s">
        <v>179</v>
      </c>
      <c r="E561" s="17" t="s">
        <v>180</v>
      </c>
      <c r="F561" s="18">
        <v>19644</v>
      </c>
      <c r="G561" s="9">
        <f t="shared" ref="G561:G576" si="195">SUM(H561+Q561)</f>
        <v>22719</v>
      </c>
      <c r="H561" s="9">
        <f t="shared" ref="H561:H576" si="196">SUM(I561+L561+M561+N561+O561+P561)</f>
        <v>22719</v>
      </c>
      <c r="I561" s="9">
        <f t="shared" ref="I561:I576" si="197">SUM(J561:K561)</f>
        <v>0</v>
      </c>
      <c r="J561" s="9">
        <v>0</v>
      </c>
      <c r="K561" s="9">
        <v>0</v>
      </c>
      <c r="L561" s="9">
        <v>0</v>
      </c>
      <c r="M561" s="9">
        <v>22719</v>
      </c>
      <c r="N561" s="9">
        <v>0</v>
      </c>
      <c r="O561" s="9">
        <v>0</v>
      </c>
      <c r="P561" s="9">
        <v>0</v>
      </c>
      <c r="Q561" s="9">
        <f t="shared" ref="Q561:Q576" si="198">SUM(R561+T561)</f>
        <v>0</v>
      </c>
      <c r="R561" s="9">
        <v>0</v>
      </c>
      <c r="S561" s="9">
        <v>0</v>
      </c>
      <c r="T561" s="9">
        <v>0</v>
      </c>
      <c r="U561" s="10">
        <f t="shared" si="192"/>
        <v>1.156536346976176</v>
      </c>
    </row>
    <row r="562" spans="2:21">
      <c r="B562" s="11"/>
      <c r="C562" s="6"/>
      <c r="D562" s="6" t="s">
        <v>120</v>
      </c>
      <c r="E562" s="17" t="s">
        <v>77</v>
      </c>
      <c r="F562" s="18">
        <v>2800314</v>
      </c>
      <c r="G562" s="9">
        <f t="shared" si="195"/>
        <v>2777356</v>
      </c>
      <c r="H562" s="9">
        <f t="shared" si="196"/>
        <v>2777356</v>
      </c>
      <c r="I562" s="9">
        <f t="shared" si="197"/>
        <v>2777356</v>
      </c>
      <c r="J562" s="9">
        <v>2777356</v>
      </c>
      <c r="K562" s="9">
        <v>0</v>
      </c>
      <c r="L562" s="9">
        <v>0</v>
      </c>
      <c r="M562" s="9">
        <v>0</v>
      </c>
      <c r="N562" s="9">
        <v>0</v>
      </c>
      <c r="O562" s="9">
        <v>0</v>
      </c>
      <c r="P562" s="9">
        <v>0</v>
      </c>
      <c r="Q562" s="9">
        <f t="shared" si="198"/>
        <v>0</v>
      </c>
      <c r="R562" s="9">
        <v>0</v>
      </c>
      <c r="S562" s="9">
        <v>0</v>
      </c>
      <c r="T562" s="9">
        <v>0</v>
      </c>
      <c r="U562" s="10">
        <f t="shared" si="192"/>
        <v>0.99180163367393803</v>
      </c>
    </row>
    <row r="563" spans="2:21">
      <c r="B563" s="11"/>
      <c r="C563" s="6"/>
      <c r="D563" s="6" t="s">
        <v>121</v>
      </c>
      <c r="E563" s="17" t="s">
        <v>78</v>
      </c>
      <c r="F563" s="18">
        <v>180916</v>
      </c>
      <c r="G563" s="9">
        <f t="shared" si="195"/>
        <v>217806</v>
      </c>
      <c r="H563" s="9">
        <f t="shared" si="196"/>
        <v>217806</v>
      </c>
      <c r="I563" s="9">
        <f t="shared" si="197"/>
        <v>217806</v>
      </c>
      <c r="J563" s="9">
        <v>217806</v>
      </c>
      <c r="K563" s="9">
        <v>0</v>
      </c>
      <c r="L563" s="9">
        <v>0</v>
      </c>
      <c r="M563" s="9">
        <v>0</v>
      </c>
      <c r="N563" s="9">
        <v>0</v>
      </c>
      <c r="O563" s="9">
        <v>0</v>
      </c>
      <c r="P563" s="9">
        <v>0</v>
      </c>
      <c r="Q563" s="9">
        <f t="shared" si="198"/>
        <v>0</v>
      </c>
      <c r="R563" s="9">
        <v>0</v>
      </c>
      <c r="S563" s="9">
        <v>0</v>
      </c>
      <c r="T563" s="9">
        <v>0</v>
      </c>
      <c r="U563" s="10">
        <f t="shared" si="192"/>
        <v>1.2039067854694996</v>
      </c>
    </row>
    <row r="564" spans="2:21">
      <c r="B564" s="11"/>
      <c r="C564" s="6"/>
      <c r="D564" s="6" t="s">
        <v>122</v>
      </c>
      <c r="E564" s="17" t="s">
        <v>79</v>
      </c>
      <c r="F564" s="18">
        <v>478974</v>
      </c>
      <c r="G564" s="9">
        <f t="shared" si="195"/>
        <v>499962</v>
      </c>
      <c r="H564" s="9">
        <f t="shared" si="196"/>
        <v>499962</v>
      </c>
      <c r="I564" s="9">
        <f t="shared" si="197"/>
        <v>499962</v>
      </c>
      <c r="J564" s="9">
        <v>499962</v>
      </c>
      <c r="K564" s="9">
        <v>0</v>
      </c>
      <c r="L564" s="9">
        <v>0</v>
      </c>
      <c r="M564" s="9">
        <v>0</v>
      </c>
      <c r="N564" s="9">
        <v>0</v>
      </c>
      <c r="O564" s="9">
        <v>0</v>
      </c>
      <c r="P564" s="9">
        <v>0</v>
      </c>
      <c r="Q564" s="9">
        <f t="shared" si="198"/>
        <v>0</v>
      </c>
      <c r="R564" s="9">
        <v>0</v>
      </c>
      <c r="S564" s="9">
        <v>0</v>
      </c>
      <c r="T564" s="9">
        <v>0</v>
      </c>
      <c r="U564" s="10">
        <f t="shared" si="192"/>
        <v>1.0438186623908605</v>
      </c>
    </row>
    <row r="565" spans="2:21">
      <c r="B565" s="11"/>
      <c r="C565" s="6"/>
      <c r="D565" s="6" t="s">
        <v>123</v>
      </c>
      <c r="E565" s="17" t="s">
        <v>80</v>
      </c>
      <c r="F565" s="18">
        <v>50210</v>
      </c>
      <c r="G565" s="9">
        <f t="shared" si="195"/>
        <v>59228</v>
      </c>
      <c r="H565" s="9">
        <f t="shared" si="196"/>
        <v>59228</v>
      </c>
      <c r="I565" s="9">
        <f t="shared" si="197"/>
        <v>59228</v>
      </c>
      <c r="J565" s="9">
        <v>59228</v>
      </c>
      <c r="K565" s="9">
        <v>0</v>
      </c>
      <c r="L565" s="9">
        <v>0</v>
      </c>
      <c r="M565" s="9">
        <v>0</v>
      </c>
      <c r="N565" s="9">
        <v>0</v>
      </c>
      <c r="O565" s="9">
        <v>0</v>
      </c>
      <c r="P565" s="9">
        <v>0</v>
      </c>
      <c r="Q565" s="9">
        <f t="shared" si="198"/>
        <v>0</v>
      </c>
      <c r="R565" s="9">
        <v>0</v>
      </c>
      <c r="S565" s="9">
        <v>0</v>
      </c>
      <c r="T565" s="9">
        <v>0</v>
      </c>
      <c r="U565" s="10">
        <f t="shared" si="192"/>
        <v>1.1796056562437762</v>
      </c>
    </row>
    <row r="566" spans="2:21">
      <c r="B566" s="11"/>
      <c r="C566" s="6"/>
      <c r="D566" s="6" t="s">
        <v>125</v>
      </c>
      <c r="E566" s="17" t="s">
        <v>65</v>
      </c>
      <c r="F566" s="18">
        <v>145768</v>
      </c>
      <c r="G566" s="9">
        <f t="shared" si="195"/>
        <v>143333</v>
      </c>
      <c r="H566" s="9">
        <f t="shared" si="196"/>
        <v>143333</v>
      </c>
      <c r="I566" s="9">
        <f t="shared" si="197"/>
        <v>143333</v>
      </c>
      <c r="J566" s="9">
        <v>0</v>
      </c>
      <c r="K566" s="9">
        <v>143333</v>
      </c>
      <c r="L566" s="9">
        <v>0</v>
      </c>
      <c r="M566" s="9">
        <v>0</v>
      </c>
      <c r="N566" s="9">
        <v>0</v>
      </c>
      <c r="O566" s="9">
        <v>0</v>
      </c>
      <c r="P566" s="9">
        <v>0</v>
      </c>
      <c r="Q566" s="9">
        <f t="shared" si="198"/>
        <v>0</v>
      </c>
      <c r="R566" s="9">
        <v>0</v>
      </c>
      <c r="S566" s="9">
        <v>0</v>
      </c>
      <c r="T566" s="9">
        <v>0</v>
      </c>
      <c r="U566" s="10">
        <f t="shared" si="192"/>
        <v>0.98329537347017182</v>
      </c>
    </row>
    <row r="567" spans="2:21">
      <c r="B567" s="11"/>
      <c r="C567" s="6"/>
      <c r="D567" s="6" t="s">
        <v>126</v>
      </c>
      <c r="E567" s="17" t="s">
        <v>127</v>
      </c>
      <c r="F567" s="18">
        <v>2549607</v>
      </c>
      <c r="G567" s="9">
        <f t="shared" si="195"/>
        <v>3395208</v>
      </c>
      <c r="H567" s="9">
        <f t="shared" si="196"/>
        <v>3395208</v>
      </c>
      <c r="I567" s="9">
        <f t="shared" si="197"/>
        <v>3395208</v>
      </c>
      <c r="J567" s="9">
        <v>0</v>
      </c>
      <c r="K567" s="9">
        <v>3395208</v>
      </c>
      <c r="L567" s="9">
        <v>0</v>
      </c>
      <c r="M567" s="9">
        <v>0</v>
      </c>
      <c r="N567" s="9">
        <v>0</v>
      </c>
      <c r="O567" s="9">
        <v>0</v>
      </c>
      <c r="P567" s="9">
        <v>0</v>
      </c>
      <c r="Q567" s="9">
        <f t="shared" si="198"/>
        <v>0</v>
      </c>
      <c r="R567" s="9">
        <v>0</v>
      </c>
      <c r="S567" s="9">
        <v>0</v>
      </c>
      <c r="T567" s="9">
        <v>0</v>
      </c>
      <c r="U567" s="10">
        <f t="shared" si="192"/>
        <v>1.331659349852742</v>
      </c>
    </row>
    <row r="568" spans="2:21">
      <c r="B568" s="11"/>
      <c r="C568" s="6"/>
      <c r="D568" s="6" t="s">
        <v>88</v>
      </c>
      <c r="E568" s="17" t="s">
        <v>89</v>
      </c>
      <c r="F568" s="18">
        <v>270186</v>
      </c>
      <c r="G568" s="9">
        <f t="shared" si="195"/>
        <v>277170</v>
      </c>
      <c r="H568" s="9">
        <f t="shared" si="196"/>
        <v>277170</v>
      </c>
      <c r="I568" s="9">
        <f t="shared" si="197"/>
        <v>277170</v>
      </c>
      <c r="J568" s="9">
        <v>0</v>
      </c>
      <c r="K568" s="9">
        <v>277170</v>
      </c>
      <c r="L568" s="9">
        <v>0</v>
      </c>
      <c r="M568" s="9">
        <v>0</v>
      </c>
      <c r="N568" s="9">
        <v>0</v>
      </c>
      <c r="O568" s="9">
        <v>0</v>
      </c>
      <c r="P568" s="9">
        <v>0</v>
      </c>
      <c r="Q568" s="9">
        <f t="shared" si="198"/>
        <v>0</v>
      </c>
      <c r="R568" s="9">
        <v>0</v>
      </c>
      <c r="S568" s="9">
        <v>0</v>
      </c>
      <c r="T568" s="9">
        <v>0</v>
      </c>
      <c r="U568" s="10">
        <f t="shared" si="192"/>
        <v>1.0258488596744464</v>
      </c>
    </row>
    <row r="569" spans="2:21">
      <c r="B569" s="11"/>
      <c r="C569" s="6"/>
      <c r="D569" s="6" t="s">
        <v>97</v>
      </c>
      <c r="E569" s="17" t="s">
        <v>98</v>
      </c>
      <c r="F569" s="18">
        <v>26055</v>
      </c>
      <c r="G569" s="9">
        <f t="shared" si="195"/>
        <v>48800</v>
      </c>
      <c r="H569" s="9">
        <f t="shared" si="196"/>
        <v>48800</v>
      </c>
      <c r="I569" s="9">
        <f t="shared" si="197"/>
        <v>48800</v>
      </c>
      <c r="J569" s="9">
        <v>0</v>
      </c>
      <c r="K569" s="9">
        <v>48800</v>
      </c>
      <c r="L569" s="9">
        <v>0</v>
      </c>
      <c r="M569" s="9">
        <v>0</v>
      </c>
      <c r="N569" s="9">
        <v>0</v>
      </c>
      <c r="O569" s="9">
        <v>0</v>
      </c>
      <c r="P569" s="9">
        <v>0</v>
      </c>
      <c r="Q569" s="9">
        <f t="shared" si="198"/>
        <v>0</v>
      </c>
      <c r="R569" s="9">
        <v>0</v>
      </c>
      <c r="S569" s="9">
        <v>0</v>
      </c>
      <c r="T569" s="9">
        <v>0</v>
      </c>
      <c r="U569" s="10">
        <f t="shared" si="192"/>
        <v>1.8729610439455</v>
      </c>
    </row>
    <row r="570" spans="2:21">
      <c r="B570" s="11"/>
      <c r="C570" s="6"/>
      <c r="D570" s="6" t="s">
        <v>181</v>
      </c>
      <c r="E570" s="17" t="s">
        <v>182</v>
      </c>
      <c r="F570" s="18">
        <v>6788</v>
      </c>
      <c r="G570" s="9">
        <f t="shared" si="195"/>
        <v>6660</v>
      </c>
      <c r="H570" s="9">
        <f t="shared" si="196"/>
        <v>6660</v>
      </c>
      <c r="I570" s="9">
        <f t="shared" si="197"/>
        <v>6660</v>
      </c>
      <c r="J570" s="9">
        <v>0</v>
      </c>
      <c r="K570" s="9">
        <v>6660</v>
      </c>
      <c r="L570" s="9">
        <v>0</v>
      </c>
      <c r="M570" s="9">
        <v>0</v>
      </c>
      <c r="N570" s="9">
        <v>0</v>
      </c>
      <c r="O570" s="9">
        <v>0</v>
      </c>
      <c r="P570" s="9">
        <v>0</v>
      </c>
      <c r="Q570" s="9">
        <f t="shared" si="198"/>
        <v>0</v>
      </c>
      <c r="R570" s="9">
        <v>0</v>
      </c>
      <c r="S570" s="9">
        <v>0</v>
      </c>
      <c r="T570" s="9">
        <v>0</v>
      </c>
      <c r="U570" s="10">
        <f t="shared" si="192"/>
        <v>0.98114319387153803</v>
      </c>
    </row>
    <row r="571" spans="2:21">
      <c r="B571" s="11"/>
      <c r="C571" s="6"/>
      <c r="D571" s="6" t="s">
        <v>37</v>
      </c>
      <c r="E571" s="17" t="s">
        <v>38</v>
      </c>
      <c r="F571" s="18">
        <v>72248</v>
      </c>
      <c r="G571" s="9">
        <f t="shared" si="195"/>
        <v>74164</v>
      </c>
      <c r="H571" s="9">
        <f t="shared" si="196"/>
        <v>74164</v>
      </c>
      <c r="I571" s="9">
        <f t="shared" si="197"/>
        <v>74164</v>
      </c>
      <c r="J571" s="9">
        <v>0</v>
      </c>
      <c r="K571" s="9">
        <v>74164</v>
      </c>
      <c r="L571" s="9">
        <v>0</v>
      </c>
      <c r="M571" s="9">
        <v>0</v>
      </c>
      <c r="N571" s="9">
        <v>0</v>
      </c>
      <c r="O571" s="9">
        <v>0</v>
      </c>
      <c r="P571" s="9">
        <v>0</v>
      </c>
      <c r="Q571" s="9">
        <f t="shared" si="198"/>
        <v>0</v>
      </c>
      <c r="R571" s="9">
        <v>0</v>
      </c>
      <c r="S571" s="9">
        <v>0</v>
      </c>
      <c r="T571" s="9">
        <v>0</v>
      </c>
      <c r="U571" s="10">
        <f t="shared" si="192"/>
        <v>1.0265197652530174</v>
      </c>
    </row>
    <row r="572" spans="2:21">
      <c r="B572" s="11"/>
      <c r="C572" s="6"/>
      <c r="D572" s="6" t="s">
        <v>128</v>
      </c>
      <c r="E572" s="17" t="s">
        <v>129</v>
      </c>
      <c r="F572" s="18">
        <v>514</v>
      </c>
      <c r="G572" s="9">
        <f t="shared" si="195"/>
        <v>350</v>
      </c>
      <c r="H572" s="9">
        <f t="shared" si="196"/>
        <v>350</v>
      </c>
      <c r="I572" s="9">
        <f t="shared" si="197"/>
        <v>350</v>
      </c>
      <c r="J572" s="9">
        <v>0</v>
      </c>
      <c r="K572" s="9">
        <v>350</v>
      </c>
      <c r="L572" s="9">
        <v>0</v>
      </c>
      <c r="M572" s="9">
        <v>0</v>
      </c>
      <c r="N572" s="9">
        <v>0</v>
      </c>
      <c r="O572" s="9">
        <v>0</v>
      </c>
      <c r="P572" s="9">
        <v>0</v>
      </c>
      <c r="Q572" s="9">
        <f t="shared" si="198"/>
        <v>0</v>
      </c>
      <c r="R572" s="9">
        <v>0</v>
      </c>
      <c r="S572" s="9">
        <v>0</v>
      </c>
      <c r="T572" s="9">
        <v>0</v>
      </c>
      <c r="U572" s="10">
        <f t="shared" si="192"/>
        <v>0.68093385214007784</v>
      </c>
    </row>
    <row r="573" spans="2:21" ht="22.5">
      <c r="B573" s="11"/>
      <c r="C573" s="6"/>
      <c r="D573" s="6" t="s">
        <v>104</v>
      </c>
      <c r="E573" s="17" t="s">
        <v>105</v>
      </c>
      <c r="F573" s="18">
        <v>759</v>
      </c>
      <c r="G573" s="9">
        <f t="shared" si="195"/>
        <v>1000</v>
      </c>
      <c r="H573" s="9">
        <f t="shared" si="196"/>
        <v>1000</v>
      </c>
      <c r="I573" s="9">
        <f t="shared" si="197"/>
        <v>1000</v>
      </c>
      <c r="J573" s="9">
        <v>0</v>
      </c>
      <c r="K573" s="9">
        <v>1000</v>
      </c>
      <c r="L573" s="9">
        <v>0</v>
      </c>
      <c r="M573" s="9">
        <v>0</v>
      </c>
      <c r="N573" s="9">
        <v>0</v>
      </c>
      <c r="O573" s="9">
        <v>0</v>
      </c>
      <c r="P573" s="9">
        <v>0</v>
      </c>
      <c r="Q573" s="9">
        <f t="shared" si="198"/>
        <v>0</v>
      </c>
      <c r="R573" s="9">
        <v>0</v>
      </c>
      <c r="S573" s="9">
        <v>0</v>
      </c>
      <c r="T573" s="9">
        <v>0</v>
      </c>
      <c r="U573" s="10">
        <f t="shared" si="192"/>
        <v>1.3175230566534915</v>
      </c>
    </row>
    <row r="574" spans="2:21">
      <c r="B574" s="11"/>
      <c r="C574" s="6"/>
      <c r="D574" s="6" t="s">
        <v>130</v>
      </c>
      <c r="E574" s="17" t="s">
        <v>83</v>
      </c>
      <c r="F574" s="18">
        <v>118566</v>
      </c>
      <c r="G574" s="9">
        <f t="shared" si="195"/>
        <v>119418</v>
      </c>
      <c r="H574" s="9">
        <f t="shared" si="196"/>
        <v>119418</v>
      </c>
      <c r="I574" s="9">
        <f t="shared" si="197"/>
        <v>119418</v>
      </c>
      <c r="J574" s="9">
        <v>0</v>
      </c>
      <c r="K574" s="9">
        <v>119418</v>
      </c>
      <c r="L574" s="9">
        <v>0</v>
      </c>
      <c r="M574" s="9">
        <v>0</v>
      </c>
      <c r="N574" s="9">
        <v>0</v>
      </c>
      <c r="O574" s="9">
        <v>0</v>
      </c>
      <c r="P574" s="9">
        <v>0</v>
      </c>
      <c r="Q574" s="9">
        <f t="shared" si="198"/>
        <v>0</v>
      </c>
      <c r="R574" s="9">
        <v>0</v>
      </c>
      <c r="S574" s="9">
        <v>0</v>
      </c>
      <c r="T574" s="9">
        <v>0</v>
      </c>
      <c r="U574" s="10">
        <f t="shared" si="192"/>
        <v>1.0071858711603663</v>
      </c>
    </row>
    <row r="575" spans="2:21" ht="22.5">
      <c r="B575" s="11"/>
      <c r="C575" s="6"/>
      <c r="D575" s="6" t="s">
        <v>168</v>
      </c>
      <c r="E575" s="17" t="s">
        <v>169</v>
      </c>
      <c r="F575" s="18">
        <v>4688</v>
      </c>
      <c r="G575" s="9">
        <f t="shared" si="195"/>
        <v>5930</v>
      </c>
      <c r="H575" s="9">
        <f t="shared" si="196"/>
        <v>5930</v>
      </c>
      <c r="I575" s="9">
        <f t="shared" si="197"/>
        <v>5930</v>
      </c>
      <c r="J575" s="9">
        <v>0</v>
      </c>
      <c r="K575" s="9">
        <v>5930</v>
      </c>
      <c r="L575" s="9">
        <v>0</v>
      </c>
      <c r="M575" s="9">
        <v>0</v>
      </c>
      <c r="N575" s="9">
        <v>0</v>
      </c>
      <c r="O575" s="9">
        <v>0</v>
      </c>
      <c r="P575" s="9">
        <v>0</v>
      </c>
      <c r="Q575" s="9">
        <f t="shared" si="198"/>
        <v>0</v>
      </c>
      <c r="R575" s="9">
        <v>0</v>
      </c>
      <c r="S575" s="9">
        <v>0</v>
      </c>
      <c r="T575" s="9">
        <v>0</v>
      </c>
      <c r="U575" s="10">
        <f t="shared" si="192"/>
        <v>1.2649317406143346</v>
      </c>
    </row>
    <row r="576" spans="2:21">
      <c r="B576" s="11"/>
      <c r="C576" s="6"/>
      <c r="D576" s="6" t="s">
        <v>131</v>
      </c>
      <c r="E576" s="17" t="s">
        <v>132</v>
      </c>
      <c r="F576" s="18">
        <v>0</v>
      </c>
      <c r="G576" s="9">
        <f t="shared" si="195"/>
        <v>24715</v>
      </c>
      <c r="H576" s="9">
        <f t="shared" si="196"/>
        <v>24715</v>
      </c>
      <c r="I576" s="9">
        <f t="shared" si="197"/>
        <v>24715</v>
      </c>
      <c r="J576" s="9">
        <v>24715</v>
      </c>
      <c r="K576" s="9">
        <v>0</v>
      </c>
      <c r="L576" s="9">
        <v>0</v>
      </c>
      <c r="M576" s="9">
        <v>0</v>
      </c>
      <c r="N576" s="9">
        <v>0</v>
      </c>
      <c r="O576" s="9">
        <v>0</v>
      </c>
      <c r="P576" s="9">
        <v>0</v>
      </c>
      <c r="Q576" s="9">
        <f t="shared" si="198"/>
        <v>0</v>
      </c>
      <c r="R576" s="9">
        <v>0</v>
      </c>
      <c r="S576" s="9">
        <v>0</v>
      </c>
      <c r="T576" s="9">
        <v>0</v>
      </c>
      <c r="U576" s="10">
        <v>0</v>
      </c>
    </row>
    <row r="577" spans="2:21" ht="45">
      <c r="B577" s="11"/>
      <c r="C577" s="6" t="s">
        <v>293</v>
      </c>
      <c r="D577" s="6"/>
      <c r="E577" s="17" t="s">
        <v>294</v>
      </c>
      <c r="F577" s="9">
        <f t="shared" ref="F577:T577" si="199">SUM(F578:F588)</f>
        <v>4828315</v>
      </c>
      <c r="G577" s="9">
        <f t="shared" si="199"/>
        <v>4859852</v>
      </c>
      <c r="H577" s="9">
        <f t="shared" si="199"/>
        <v>4859852</v>
      </c>
      <c r="I577" s="9">
        <f t="shared" si="199"/>
        <v>685852</v>
      </c>
      <c r="J577" s="9">
        <f t="shared" si="199"/>
        <v>656901</v>
      </c>
      <c r="K577" s="9">
        <f t="shared" si="199"/>
        <v>28951</v>
      </c>
      <c r="L577" s="9">
        <f t="shared" si="199"/>
        <v>4174000</v>
      </c>
      <c r="M577" s="9">
        <f t="shared" si="199"/>
        <v>0</v>
      </c>
      <c r="N577" s="9">
        <f t="shared" si="199"/>
        <v>0</v>
      </c>
      <c r="O577" s="9">
        <f t="shared" si="199"/>
        <v>0</v>
      </c>
      <c r="P577" s="9">
        <f t="shared" si="199"/>
        <v>0</v>
      </c>
      <c r="Q577" s="9">
        <f t="shared" si="199"/>
        <v>0</v>
      </c>
      <c r="R577" s="9">
        <f t="shared" si="199"/>
        <v>0</v>
      </c>
      <c r="S577" s="9">
        <f t="shared" si="199"/>
        <v>0</v>
      </c>
      <c r="T577" s="9">
        <f t="shared" si="199"/>
        <v>0</v>
      </c>
      <c r="U577" s="10">
        <f t="shared" ref="U577:U587" si="200">G577/F577</f>
        <v>1.0065316782355749</v>
      </c>
    </row>
    <row r="578" spans="2:21" ht="22.5">
      <c r="B578" s="11"/>
      <c r="C578" s="6"/>
      <c r="D578" s="6" t="s">
        <v>246</v>
      </c>
      <c r="E578" s="17" t="s">
        <v>247</v>
      </c>
      <c r="F578" s="18">
        <v>4160000</v>
      </c>
      <c r="G578" s="9">
        <f t="shared" ref="G578:G588" si="201">SUM(H578+Q578)</f>
        <v>4150000</v>
      </c>
      <c r="H578" s="9">
        <f t="shared" ref="H578:H588" si="202">SUM(I578+L578+M578+N578+O578+P578)</f>
        <v>4150000</v>
      </c>
      <c r="I578" s="9">
        <f t="shared" ref="I578:I588" si="203">SUM(J578:K578)</f>
        <v>0</v>
      </c>
      <c r="J578" s="9">
        <v>0</v>
      </c>
      <c r="K578" s="9">
        <v>0</v>
      </c>
      <c r="L578" s="9">
        <v>4150000</v>
      </c>
      <c r="M578" s="9">
        <v>0</v>
      </c>
      <c r="N578" s="9">
        <v>0</v>
      </c>
      <c r="O578" s="9">
        <v>0</v>
      </c>
      <c r="P578" s="9">
        <v>0</v>
      </c>
      <c r="Q578" s="9">
        <f t="shared" ref="Q578:Q588" si="204">SUM(R578+T578)</f>
        <v>0</v>
      </c>
      <c r="R578" s="9">
        <v>0</v>
      </c>
      <c r="S578" s="9">
        <v>0</v>
      </c>
      <c r="T578" s="9">
        <v>0</v>
      </c>
      <c r="U578" s="10">
        <f t="shared" si="200"/>
        <v>0.99759615384615385</v>
      </c>
    </row>
    <row r="579" spans="2:21" ht="45">
      <c r="B579" s="11"/>
      <c r="C579" s="6"/>
      <c r="D579" s="6" t="s">
        <v>242</v>
      </c>
      <c r="E579" s="17" t="s">
        <v>243</v>
      </c>
      <c r="F579" s="18">
        <v>24000</v>
      </c>
      <c r="G579" s="9">
        <f t="shared" si="201"/>
        <v>24000</v>
      </c>
      <c r="H579" s="9">
        <f t="shared" si="202"/>
        <v>24000</v>
      </c>
      <c r="I579" s="9">
        <f t="shared" si="203"/>
        <v>0</v>
      </c>
      <c r="J579" s="9">
        <v>0</v>
      </c>
      <c r="K579" s="9">
        <v>0</v>
      </c>
      <c r="L579" s="9">
        <v>24000</v>
      </c>
      <c r="M579" s="9">
        <v>0</v>
      </c>
      <c r="N579" s="9">
        <v>0</v>
      </c>
      <c r="O579" s="9">
        <v>0</v>
      </c>
      <c r="P579" s="9">
        <v>0</v>
      </c>
      <c r="Q579" s="9">
        <f t="shared" si="204"/>
        <v>0</v>
      </c>
      <c r="R579" s="9">
        <v>0</v>
      </c>
      <c r="S579" s="9">
        <v>0</v>
      </c>
      <c r="T579" s="9">
        <v>0</v>
      </c>
      <c r="U579" s="10">
        <f t="shared" si="200"/>
        <v>1</v>
      </c>
    </row>
    <row r="580" spans="2:21">
      <c r="B580" s="11"/>
      <c r="C580" s="6"/>
      <c r="D580" s="6" t="s">
        <v>120</v>
      </c>
      <c r="E580" s="17" t="s">
        <v>77</v>
      </c>
      <c r="F580" s="18">
        <v>499896</v>
      </c>
      <c r="G580" s="9">
        <f t="shared" si="201"/>
        <v>518818</v>
      </c>
      <c r="H580" s="9">
        <f t="shared" si="202"/>
        <v>518818</v>
      </c>
      <c r="I580" s="9">
        <f t="shared" si="203"/>
        <v>518818</v>
      </c>
      <c r="J580" s="9">
        <v>518818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f t="shared" si="204"/>
        <v>0</v>
      </c>
      <c r="R580" s="9">
        <v>0</v>
      </c>
      <c r="S580" s="9">
        <v>0</v>
      </c>
      <c r="T580" s="9">
        <v>0</v>
      </c>
      <c r="U580" s="10">
        <f t="shared" si="200"/>
        <v>1.0378518731896234</v>
      </c>
    </row>
    <row r="581" spans="2:21">
      <c r="B581" s="11"/>
      <c r="C581" s="6"/>
      <c r="D581" s="6" t="s">
        <v>121</v>
      </c>
      <c r="E581" s="17" t="s">
        <v>78</v>
      </c>
      <c r="F581" s="18">
        <v>23479</v>
      </c>
      <c r="G581" s="9">
        <f t="shared" si="201"/>
        <v>38376</v>
      </c>
      <c r="H581" s="9">
        <f t="shared" si="202"/>
        <v>38376</v>
      </c>
      <c r="I581" s="9">
        <f t="shared" si="203"/>
        <v>38376</v>
      </c>
      <c r="J581" s="9">
        <v>38376</v>
      </c>
      <c r="K581" s="9">
        <v>0</v>
      </c>
      <c r="L581" s="9">
        <v>0</v>
      </c>
      <c r="M581" s="9">
        <v>0</v>
      </c>
      <c r="N581" s="9">
        <v>0</v>
      </c>
      <c r="O581" s="9">
        <v>0</v>
      </c>
      <c r="P581" s="9">
        <v>0</v>
      </c>
      <c r="Q581" s="9">
        <f t="shared" si="204"/>
        <v>0</v>
      </c>
      <c r="R581" s="9">
        <v>0</v>
      </c>
      <c r="S581" s="9">
        <v>0</v>
      </c>
      <c r="T581" s="9">
        <v>0</v>
      </c>
      <c r="U581" s="10">
        <f t="shared" si="200"/>
        <v>1.6344818774223775</v>
      </c>
    </row>
    <row r="582" spans="2:21">
      <c r="B582" s="11"/>
      <c r="C582" s="6"/>
      <c r="D582" s="6" t="s">
        <v>122</v>
      </c>
      <c r="E582" s="17" t="s">
        <v>79</v>
      </c>
      <c r="F582" s="18">
        <v>81648</v>
      </c>
      <c r="G582" s="9">
        <f t="shared" si="201"/>
        <v>84829</v>
      </c>
      <c r="H582" s="9">
        <f t="shared" si="202"/>
        <v>84829</v>
      </c>
      <c r="I582" s="9">
        <f t="shared" si="203"/>
        <v>84829</v>
      </c>
      <c r="J582" s="9">
        <v>84829</v>
      </c>
      <c r="K582" s="9">
        <v>0</v>
      </c>
      <c r="L582" s="9">
        <v>0</v>
      </c>
      <c r="M582" s="9">
        <v>0</v>
      </c>
      <c r="N582" s="9">
        <v>0</v>
      </c>
      <c r="O582" s="9">
        <v>0</v>
      </c>
      <c r="P582" s="9">
        <v>0</v>
      </c>
      <c r="Q582" s="9">
        <f t="shared" si="204"/>
        <v>0</v>
      </c>
      <c r="R582" s="9">
        <v>0</v>
      </c>
      <c r="S582" s="9">
        <v>0</v>
      </c>
      <c r="T582" s="9">
        <v>0</v>
      </c>
      <c r="U582" s="10">
        <f t="shared" si="200"/>
        <v>1.0389599255339996</v>
      </c>
    </row>
    <row r="583" spans="2:21">
      <c r="B583" s="11"/>
      <c r="C583" s="6"/>
      <c r="D583" s="6" t="s">
        <v>123</v>
      </c>
      <c r="E583" s="17" t="s">
        <v>80</v>
      </c>
      <c r="F583" s="18">
        <v>12053</v>
      </c>
      <c r="G583" s="9">
        <f t="shared" si="201"/>
        <v>12260</v>
      </c>
      <c r="H583" s="9">
        <f t="shared" si="202"/>
        <v>12260</v>
      </c>
      <c r="I583" s="9">
        <f t="shared" si="203"/>
        <v>12260</v>
      </c>
      <c r="J583" s="9">
        <v>12260</v>
      </c>
      <c r="K583" s="9">
        <v>0</v>
      </c>
      <c r="L583" s="9">
        <v>0</v>
      </c>
      <c r="M583" s="9">
        <v>0</v>
      </c>
      <c r="N583" s="9">
        <v>0</v>
      </c>
      <c r="O583" s="9">
        <v>0</v>
      </c>
      <c r="P583" s="9">
        <v>0</v>
      </c>
      <c r="Q583" s="9">
        <f t="shared" si="204"/>
        <v>0</v>
      </c>
      <c r="R583" s="9">
        <v>0</v>
      </c>
      <c r="S583" s="9">
        <v>0</v>
      </c>
      <c r="T583" s="9">
        <v>0</v>
      </c>
      <c r="U583" s="10">
        <f t="shared" si="200"/>
        <v>1.0171741475151415</v>
      </c>
    </row>
    <row r="584" spans="2:21">
      <c r="B584" s="11"/>
      <c r="C584" s="6"/>
      <c r="D584" s="6" t="s">
        <v>218</v>
      </c>
      <c r="E584" s="17" t="s">
        <v>195</v>
      </c>
      <c r="F584" s="18">
        <v>500</v>
      </c>
      <c r="G584" s="9">
        <f t="shared" si="201"/>
        <v>2000</v>
      </c>
      <c r="H584" s="9">
        <f t="shared" si="202"/>
        <v>2000</v>
      </c>
      <c r="I584" s="9">
        <f t="shared" si="203"/>
        <v>2000</v>
      </c>
      <c r="J584" s="9">
        <v>0</v>
      </c>
      <c r="K584" s="9">
        <v>2000</v>
      </c>
      <c r="L584" s="9">
        <v>0</v>
      </c>
      <c r="M584" s="9">
        <v>0</v>
      </c>
      <c r="N584" s="9">
        <v>0</v>
      </c>
      <c r="O584" s="9">
        <v>0</v>
      </c>
      <c r="P584" s="9">
        <v>0</v>
      </c>
      <c r="Q584" s="9">
        <f t="shared" si="204"/>
        <v>0</v>
      </c>
      <c r="R584" s="9">
        <v>0</v>
      </c>
      <c r="S584" s="9">
        <v>0</v>
      </c>
      <c r="T584" s="9">
        <v>0</v>
      </c>
      <c r="U584" s="10">
        <f t="shared" si="200"/>
        <v>4</v>
      </c>
    </row>
    <row r="585" spans="2:21">
      <c r="B585" s="11"/>
      <c r="C585" s="6"/>
      <c r="D585" s="6" t="s">
        <v>181</v>
      </c>
      <c r="E585" s="17" t="s">
        <v>182</v>
      </c>
      <c r="F585" s="18">
        <v>200</v>
      </c>
      <c r="G585" s="9">
        <f t="shared" si="201"/>
        <v>200</v>
      </c>
      <c r="H585" s="9">
        <f t="shared" si="202"/>
        <v>200</v>
      </c>
      <c r="I585" s="9">
        <f t="shared" si="203"/>
        <v>200</v>
      </c>
      <c r="J585" s="9">
        <v>0</v>
      </c>
      <c r="K585" s="9">
        <v>200</v>
      </c>
      <c r="L585" s="9">
        <v>0</v>
      </c>
      <c r="M585" s="9">
        <v>0</v>
      </c>
      <c r="N585" s="9">
        <v>0</v>
      </c>
      <c r="O585" s="9">
        <v>0</v>
      </c>
      <c r="P585" s="9">
        <v>0</v>
      </c>
      <c r="Q585" s="9">
        <f t="shared" si="204"/>
        <v>0</v>
      </c>
      <c r="R585" s="9">
        <v>0</v>
      </c>
      <c r="S585" s="9">
        <v>0</v>
      </c>
      <c r="T585" s="9">
        <v>0</v>
      </c>
      <c r="U585" s="10">
        <f t="shared" si="200"/>
        <v>1</v>
      </c>
    </row>
    <row r="586" spans="2:21">
      <c r="B586" s="11"/>
      <c r="C586" s="6"/>
      <c r="D586" s="6" t="s">
        <v>130</v>
      </c>
      <c r="E586" s="17" t="s">
        <v>83</v>
      </c>
      <c r="F586" s="18">
        <v>26489</v>
      </c>
      <c r="G586" s="9">
        <f t="shared" si="201"/>
        <v>26651</v>
      </c>
      <c r="H586" s="9">
        <f t="shared" si="202"/>
        <v>26651</v>
      </c>
      <c r="I586" s="9">
        <f t="shared" si="203"/>
        <v>26651</v>
      </c>
      <c r="J586" s="9">
        <v>0</v>
      </c>
      <c r="K586" s="9">
        <v>26651</v>
      </c>
      <c r="L586" s="9">
        <v>0</v>
      </c>
      <c r="M586" s="9">
        <v>0</v>
      </c>
      <c r="N586" s="9">
        <v>0</v>
      </c>
      <c r="O586" s="9">
        <v>0</v>
      </c>
      <c r="P586" s="9">
        <v>0</v>
      </c>
      <c r="Q586" s="9">
        <f t="shared" si="204"/>
        <v>0</v>
      </c>
      <c r="R586" s="9">
        <v>0</v>
      </c>
      <c r="S586" s="9">
        <v>0</v>
      </c>
      <c r="T586" s="9">
        <v>0</v>
      </c>
      <c r="U586" s="10">
        <f t="shared" si="200"/>
        <v>1.0061157461587829</v>
      </c>
    </row>
    <row r="587" spans="2:21" ht="22.5">
      <c r="B587" s="11"/>
      <c r="C587" s="6"/>
      <c r="D587" s="6" t="s">
        <v>168</v>
      </c>
      <c r="E587" s="17" t="s">
        <v>169</v>
      </c>
      <c r="F587" s="18">
        <v>50</v>
      </c>
      <c r="G587" s="9">
        <f t="shared" si="201"/>
        <v>100</v>
      </c>
      <c r="H587" s="9">
        <f t="shared" si="202"/>
        <v>100</v>
      </c>
      <c r="I587" s="9">
        <f t="shared" si="203"/>
        <v>100</v>
      </c>
      <c r="J587" s="9">
        <v>0</v>
      </c>
      <c r="K587" s="9">
        <v>100</v>
      </c>
      <c r="L587" s="9">
        <v>0</v>
      </c>
      <c r="M587" s="9">
        <v>0</v>
      </c>
      <c r="N587" s="9">
        <v>0</v>
      </c>
      <c r="O587" s="9">
        <v>0</v>
      </c>
      <c r="P587" s="9">
        <v>0</v>
      </c>
      <c r="Q587" s="9">
        <f t="shared" si="204"/>
        <v>0</v>
      </c>
      <c r="R587" s="9">
        <v>0</v>
      </c>
      <c r="S587" s="9">
        <v>0</v>
      </c>
      <c r="T587" s="9">
        <v>0</v>
      </c>
      <c r="U587" s="10">
        <f t="shared" si="200"/>
        <v>2</v>
      </c>
    </row>
    <row r="588" spans="2:21">
      <c r="B588" s="11"/>
      <c r="C588" s="6"/>
      <c r="D588" s="6" t="s">
        <v>131</v>
      </c>
      <c r="E588" s="17" t="s">
        <v>132</v>
      </c>
      <c r="F588" s="18">
        <v>0</v>
      </c>
      <c r="G588" s="9">
        <f t="shared" si="201"/>
        <v>2618</v>
      </c>
      <c r="H588" s="9">
        <f t="shared" si="202"/>
        <v>2618</v>
      </c>
      <c r="I588" s="9">
        <f t="shared" si="203"/>
        <v>2618</v>
      </c>
      <c r="J588" s="9">
        <v>2618</v>
      </c>
      <c r="K588" s="9">
        <v>0</v>
      </c>
      <c r="L588" s="9">
        <v>0</v>
      </c>
      <c r="M588" s="9">
        <v>0</v>
      </c>
      <c r="N588" s="9">
        <v>0</v>
      </c>
      <c r="O588" s="9">
        <v>0</v>
      </c>
      <c r="P588" s="9">
        <v>0</v>
      </c>
      <c r="Q588" s="9">
        <f t="shared" si="204"/>
        <v>0</v>
      </c>
      <c r="R588" s="9">
        <v>0</v>
      </c>
      <c r="S588" s="9">
        <v>0</v>
      </c>
      <c r="T588" s="9">
        <v>0</v>
      </c>
      <c r="U588" s="10">
        <v>0</v>
      </c>
    </row>
    <row r="589" spans="2:21" ht="33.75">
      <c r="B589" s="11"/>
      <c r="C589" s="6" t="s">
        <v>295</v>
      </c>
      <c r="D589" s="6"/>
      <c r="E589" s="17" t="s">
        <v>296</v>
      </c>
      <c r="F589" s="9">
        <f t="shared" ref="F589:T589" si="205">SUM(F590:F602)</f>
        <v>3492776</v>
      </c>
      <c r="G589" s="9">
        <f t="shared" si="205"/>
        <v>3770661</v>
      </c>
      <c r="H589" s="9">
        <f t="shared" si="205"/>
        <v>3770661</v>
      </c>
      <c r="I589" s="9">
        <f t="shared" si="205"/>
        <v>3685041</v>
      </c>
      <c r="J589" s="9">
        <f t="shared" si="205"/>
        <v>3519949</v>
      </c>
      <c r="K589" s="9">
        <f t="shared" si="205"/>
        <v>165092</v>
      </c>
      <c r="L589" s="9">
        <f t="shared" si="205"/>
        <v>85620</v>
      </c>
      <c r="M589" s="9">
        <f t="shared" si="205"/>
        <v>0</v>
      </c>
      <c r="N589" s="9">
        <f t="shared" si="205"/>
        <v>0</v>
      </c>
      <c r="O589" s="9">
        <f t="shared" si="205"/>
        <v>0</v>
      </c>
      <c r="P589" s="9">
        <f t="shared" si="205"/>
        <v>0</v>
      </c>
      <c r="Q589" s="9">
        <f t="shared" si="205"/>
        <v>0</v>
      </c>
      <c r="R589" s="9">
        <f t="shared" si="205"/>
        <v>0</v>
      </c>
      <c r="S589" s="9">
        <f t="shared" si="205"/>
        <v>0</v>
      </c>
      <c r="T589" s="9">
        <f t="shared" si="205"/>
        <v>0</v>
      </c>
      <c r="U589" s="10">
        <f t="shared" ref="U589:U601" si="206">G589/F589</f>
        <v>1.0795599259729225</v>
      </c>
    </row>
    <row r="590" spans="2:21" ht="45">
      <c r="B590" s="11"/>
      <c r="C590" s="6"/>
      <c r="D590" s="6" t="s">
        <v>242</v>
      </c>
      <c r="E590" s="17" t="s">
        <v>243</v>
      </c>
      <c r="F590" s="18">
        <v>86000</v>
      </c>
      <c r="G590" s="9">
        <f>SUM(H590+Q590)</f>
        <v>85620</v>
      </c>
      <c r="H590" s="9">
        <f>SUM(I590+L590+M590+N590+O590+P590)</f>
        <v>85620</v>
      </c>
      <c r="I590" s="9">
        <f>SUM(J590:K590)</f>
        <v>0</v>
      </c>
      <c r="J590" s="9">
        <v>0</v>
      </c>
      <c r="K590" s="9">
        <v>0</v>
      </c>
      <c r="L590" s="9">
        <v>85620</v>
      </c>
      <c r="M590" s="9">
        <v>0</v>
      </c>
      <c r="N590" s="9">
        <v>0</v>
      </c>
      <c r="O590" s="9">
        <v>0</v>
      </c>
      <c r="P590" s="9">
        <v>0</v>
      </c>
      <c r="Q590" s="9">
        <f>SUM(R590+T590)</f>
        <v>0</v>
      </c>
      <c r="R590" s="9">
        <v>0</v>
      </c>
      <c r="S590" s="9">
        <v>0</v>
      </c>
      <c r="T590" s="9">
        <v>0</v>
      </c>
      <c r="U590" s="10">
        <f t="shared" si="206"/>
        <v>0.99558139534883716</v>
      </c>
    </row>
    <row r="591" spans="2:21">
      <c r="B591" s="6"/>
      <c r="C591" s="6"/>
      <c r="D591" s="6">
        <v>3020</v>
      </c>
      <c r="E591" s="17" t="s">
        <v>297</v>
      </c>
      <c r="F591" s="18">
        <v>2000</v>
      </c>
      <c r="G591" s="9">
        <v>0</v>
      </c>
      <c r="H591" s="9">
        <v>0</v>
      </c>
      <c r="I591" s="9">
        <v>0</v>
      </c>
      <c r="J591" s="9">
        <v>0</v>
      </c>
      <c r="K591" s="9">
        <v>0</v>
      </c>
      <c r="L591" s="9">
        <v>0</v>
      </c>
      <c r="M591" s="9">
        <v>0</v>
      </c>
      <c r="N591" s="9">
        <v>0</v>
      </c>
      <c r="O591" s="9">
        <v>0</v>
      </c>
      <c r="P591" s="9">
        <v>0</v>
      </c>
      <c r="Q591" s="9">
        <v>0</v>
      </c>
      <c r="R591" s="9">
        <v>0</v>
      </c>
      <c r="S591" s="9">
        <v>0</v>
      </c>
      <c r="T591" s="9">
        <v>0</v>
      </c>
      <c r="U591" s="10">
        <f t="shared" si="206"/>
        <v>0</v>
      </c>
    </row>
    <row r="592" spans="2:21">
      <c r="B592" s="11"/>
      <c r="C592" s="6"/>
      <c r="D592" s="6" t="s">
        <v>120</v>
      </c>
      <c r="E592" s="17" t="s">
        <v>77</v>
      </c>
      <c r="F592" s="18">
        <v>2583614</v>
      </c>
      <c r="G592" s="9">
        <f t="shared" ref="G592:G602" si="207">SUM(H592+Q592)</f>
        <v>2748240</v>
      </c>
      <c r="H592" s="9">
        <f t="shared" ref="H592:H602" si="208">SUM(I592+L592+M592+N592+O592+P592)</f>
        <v>2748240</v>
      </c>
      <c r="I592" s="9">
        <f t="shared" ref="I592:I602" si="209">SUM(J592:K592)</f>
        <v>2748240</v>
      </c>
      <c r="J592" s="9">
        <v>2748240</v>
      </c>
      <c r="K592" s="9">
        <v>0</v>
      </c>
      <c r="L592" s="9">
        <v>0</v>
      </c>
      <c r="M592" s="9">
        <v>0</v>
      </c>
      <c r="N592" s="9">
        <v>0</v>
      </c>
      <c r="O592" s="9">
        <v>0</v>
      </c>
      <c r="P592" s="9">
        <v>0</v>
      </c>
      <c r="Q592" s="9">
        <f t="shared" ref="Q592:Q602" si="210">SUM(R592+T592)</f>
        <v>0</v>
      </c>
      <c r="R592" s="9">
        <v>0</v>
      </c>
      <c r="S592" s="9">
        <v>0</v>
      </c>
      <c r="T592" s="9">
        <v>0</v>
      </c>
      <c r="U592" s="10">
        <f t="shared" si="206"/>
        <v>1.0637192707579384</v>
      </c>
    </row>
    <row r="593" spans="2:21">
      <c r="B593" s="11"/>
      <c r="C593" s="6"/>
      <c r="D593" s="6" t="s">
        <v>121</v>
      </c>
      <c r="E593" s="17" t="s">
        <v>78</v>
      </c>
      <c r="F593" s="18">
        <v>157472</v>
      </c>
      <c r="G593" s="9">
        <f t="shared" si="207"/>
        <v>197008</v>
      </c>
      <c r="H593" s="9">
        <f t="shared" si="208"/>
        <v>197008</v>
      </c>
      <c r="I593" s="9">
        <f t="shared" si="209"/>
        <v>197008</v>
      </c>
      <c r="J593" s="9">
        <v>197008</v>
      </c>
      <c r="K593" s="9">
        <v>0</v>
      </c>
      <c r="L593" s="9">
        <v>0</v>
      </c>
      <c r="M593" s="9">
        <v>0</v>
      </c>
      <c r="N593" s="9">
        <v>0</v>
      </c>
      <c r="O593" s="9">
        <v>0</v>
      </c>
      <c r="P593" s="9">
        <v>0</v>
      </c>
      <c r="Q593" s="9">
        <f t="shared" si="210"/>
        <v>0</v>
      </c>
      <c r="R593" s="9">
        <v>0</v>
      </c>
      <c r="S593" s="9">
        <v>0</v>
      </c>
      <c r="T593" s="9">
        <v>0</v>
      </c>
      <c r="U593" s="10">
        <f t="shared" si="206"/>
        <v>1.2510668563300142</v>
      </c>
    </row>
    <row r="594" spans="2:21">
      <c r="B594" s="11"/>
      <c r="C594" s="6"/>
      <c r="D594" s="6" t="s">
        <v>122</v>
      </c>
      <c r="E594" s="17" t="s">
        <v>79</v>
      </c>
      <c r="F594" s="18">
        <v>464269</v>
      </c>
      <c r="G594" s="9">
        <f t="shared" si="207"/>
        <v>500529</v>
      </c>
      <c r="H594" s="9">
        <f t="shared" si="208"/>
        <v>500529</v>
      </c>
      <c r="I594" s="9">
        <f t="shared" si="209"/>
        <v>500529</v>
      </c>
      <c r="J594" s="9">
        <v>500529</v>
      </c>
      <c r="K594" s="9">
        <v>0</v>
      </c>
      <c r="L594" s="9">
        <v>0</v>
      </c>
      <c r="M594" s="9">
        <v>0</v>
      </c>
      <c r="N594" s="9">
        <v>0</v>
      </c>
      <c r="O594" s="9">
        <v>0</v>
      </c>
      <c r="P594" s="9">
        <v>0</v>
      </c>
      <c r="Q594" s="9">
        <f t="shared" si="210"/>
        <v>0</v>
      </c>
      <c r="R594" s="9">
        <v>0</v>
      </c>
      <c r="S594" s="9">
        <v>0</v>
      </c>
      <c r="T594" s="9">
        <v>0</v>
      </c>
      <c r="U594" s="10">
        <f t="shared" si="206"/>
        <v>1.0781012731842963</v>
      </c>
    </row>
    <row r="595" spans="2:21">
      <c r="B595" s="11"/>
      <c r="C595" s="6"/>
      <c r="D595" s="6" t="s">
        <v>123</v>
      </c>
      <c r="E595" s="17" t="s">
        <v>80</v>
      </c>
      <c r="F595" s="18">
        <v>55102</v>
      </c>
      <c r="G595" s="9">
        <f t="shared" si="207"/>
        <v>56003</v>
      </c>
      <c r="H595" s="9">
        <f t="shared" si="208"/>
        <v>56003</v>
      </c>
      <c r="I595" s="9">
        <f t="shared" si="209"/>
        <v>56003</v>
      </c>
      <c r="J595" s="9">
        <v>56003</v>
      </c>
      <c r="K595" s="9">
        <v>0</v>
      </c>
      <c r="L595" s="9">
        <v>0</v>
      </c>
      <c r="M595" s="9">
        <v>0</v>
      </c>
      <c r="N595" s="9">
        <v>0</v>
      </c>
      <c r="O595" s="9">
        <v>0</v>
      </c>
      <c r="P595" s="9">
        <v>0</v>
      </c>
      <c r="Q595" s="9">
        <f t="shared" si="210"/>
        <v>0</v>
      </c>
      <c r="R595" s="9">
        <v>0</v>
      </c>
      <c r="S595" s="9">
        <v>0</v>
      </c>
      <c r="T595" s="9">
        <v>0</v>
      </c>
      <c r="U595" s="10">
        <f t="shared" si="206"/>
        <v>1.016351493593699</v>
      </c>
    </row>
    <row r="596" spans="2:21">
      <c r="B596" s="11"/>
      <c r="C596" s="6"/>
      <c r="D596" s="6" t="s">
        <v>125</v>
      </c>
      <c r="E596" s="17" t="s">
        <v>65</v>
      </c>
      <c r="F596" s="18">
        <v>1000</v>
      </c>
      <c r="G596" s="9">
        <f t="shared" si="207"/>
        <v>1000</v>
      </c>
      <c r="H596" s="9">
        <f t="shared" si="208"/>
        <v>1000</v>
      </c>
      <c r="I596" s="9">
        <f t="shared" si="209"/>
        <v>1000</v>
      </c>
      <c r="J596" s="9">
        <v>0</v>
      </c>
      <c r="K596" s="9">
        <v>1000</v>
      </c>
      <c r="L596" s="9">
        <v>0</v>
      </c>
      <c r="M596" s="9">
        <v>0</v>
      </c>
      <c r="N596" s="9">
        <v>0</v>
      </c>
      <c r="O596" s="9">
        <v>0</v>
      </c>
      <c r="P596" s="9">
        <v>0</v>
      </c>
      <c r="Q596" s="9">
        <f t="shared" si="210"/>
        <v>0</v>
      </c>
      <c r="R596" s="9">
        <v>0</v>
      </c>
      <c r="S596" s="9">
        <v>0</v>
      </c>
      <c r="T596" s="9">
        <v>0</v>
      </c>
      <c r="U596" s="10">
        <f t="shared" si="206"/>
        <v>1</v>
      </c>
    </row>
    <row r="597" spans="2:21">
      <c r="B597" s="11"/>
      <c r="C597" s="6"/>
      <c r="D597" s="6" t="s">
        <v>218</v>
      </c>
      <c r="E597" s="17" t="s">
        <v>195</v>
      </c>
      <c r="F597" s="18">
        <v>11500</v>
      </c>
      <c r="G597" s="9">
        <f t="shared" si="207"/>
        <v>15000</v>
      </c>
      <c r="H597" s="9">
        <f t="shared" si="208"/>
        <v>15000</v>
      </c>
      <c r="I597" s="9">
        <f t="shared" si="209"/>
        <v>15000</v>
      </c>
      <c r="J597" s="9">
        <v>0</v>
      </c>
      <c r="K597" s="9">
        <v>15000</v>
      </c>
      <c r="L597" s="9">
        <v>0</v>
      </c>
      <c r="M597" s="9">
        <v>0</v>
      </c>
      <c r="N597" s="9">
        <v>0</v>
      </c>
      <c r="O597" s="9">
        <v>0</v>
      </c>
      <c r="P597" s="9">
        <v>0</v>
      </c>
      <c r="Q597" s="9">
        <f t="shared" si="210"/>
        <v>0</v>
      </c>
      <c r="R597" s="9">
        <v>0</v>
      </c>
      <c r="S597" s="9">
        <v>0</v>
      </c>
      <c r="T597" s="9">
        <v>0</v>
      </c>
      <c r="U597" s="10">
        <f t="shared" si="206"/>
        <v>1.3043478260869565</v>
      </c>
    </row>
    <row r="598" spans="2:21">
      <c r="B598" s="11"/>
      <c r="C598" s="6"/>
      <c r="D598" s="6" t="s">
        <v>97</v>
      </c>
      <c r="E598" s="17" t="s">
        <v>98</v>
      </c>
      <c r="F598" s="18">
        <v>2500</v>
      </c>
      <c r="G598" s="9">
        <f t="shared" si="207"/>
        <v>2500</v>
      </c>
      <c r="H598" s="9">
        <f t="shared" si="208"/>
        <v>2500</v>
      </c>
      <c r="I598" s="9">
        <f t="shared" si="209"/>
        <v>2500</v>
      </c>
      <c r="J598" s="9">
        <v>0</v>
      </c>
      <c r="K598" s="9">
        <v>2500</v>
      </c>
      <c r="L598" s="9">
        <v>0</v>
      </c>
      <c r="M598" s="9">
        <v>0</v>
      </c>
      <c r="N598" s="9">
        <v>0</v>
      </c>
      <c r="O598" s="9">
        <v>0</v>
      </c>
      <c r="P598" s="9">
        <v>0</v>
      </c>
      <c r="Q598" s="9">
        <f t="shared" si="210"/>
        <v>0</v>
      </c>
      <c r="R598" s="9">
        <v>0</v>
      </c>
      <c r="S598" s="9">
        <v>0</v>
      </c>
      <c r="T598" s="9">
        <v>0</v>
      </c>
      <c r="U598" s="10">
        <f t="shared" si="206"/>
        <v>1</v>
      </c>
    </row>
    <row r="599" spans="2:21">
      <c r="B599" s="11"/>
      <c r="C599" s="6"/>
      <c r="D599" s="6" t="s">
        <v>181</v>
      </c>
      <c r="E599" s="17" t="s">
        <v>182</v>
      </c>
      <c r="F599" s="18">
        <v>539</v>
      </c>
      <c r="G599" s="9">
        <f t="shared" si="207"/>
        <v>400</v>
      </c>
      <c r="H599" s="9">
        <f t="shared" si="208"/>
        <v>400</v>
      </c>
      <c r="I599" s="9">
        <f t="shared" si="209"/>
        <v>400</v>
      </c>
      <c r="J599" s="9">
        <v>0</v>
      </c>
      <c r="K599" s="9">
        <v>400</v>
      </c>
      <c r="L599" s="9">
        <v>0</v>
      </c>
      <c r="M599" s="9">
        <v>0</v>
      </c>
      <c r="N599" s="9">
        <v>0</v>
      </c>
      <c r="O599" s="9">
        <v>0</v>
      </c>
      <c r="P599" s="9">
        <v>0</v>
      </c>
      <c r="Q599" s="9">
        <f t="shared" si="210"/>
        <v>0</v>
      </c>
      <c r="R599" s="9">
        <v>0</v>
      </c>
      <c r="S599" s="9">
        <v>0</v>
      </c>
      <c r="T599" s="9">
        <v>0</v>
      </c>
      <c r="U599" s="10">
        <f t="shared" si="206"/>
        <v>0.74211502782931349</v>
      </c>
    </row>
    <row r="600" spans="2:21">
      <c r="B600" s="11"/>
      <c r="C600" s="6"/>
      <c r="D600" s="6" t="s">
        <v>130</v>
      </c>
      <c r="E600" s="17" t="s">
        <v>83</v>
      </c>
      <c r="F600" s="18">
        <v>128580</v>
      </c>
      <c r="G600" s="9">
        <f t="shared" si="207"/>
        <v>145992</v>
      </c>
      <c r="H600" s="9">
        <f t="shared" si="208"/>
        <v>145992</v>
      </c>
      <c r="I600" s="9">
        <f t="shared" si="209"/>
        <v>145992</v>
      </c>
      <c r="J600" s="9">
        <v>0</v>
      </c>
      <c r="K600" s="9">
        <v>145992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f t="shared" si="210"/>
        <v>0</v>
      </c>
      <c r="R600" s="9">
        <v>0</v>
      </c>
      <c r="S600" s="9">
        <v>0</v>
      </c>
      <c r="T600" s="9">
        <v>0</v>
      </c>
      <c r="U600" s="10">
        <f t="shared" si="206"/>
        <v>1.1354176388240784</v>
      </c>
    </row>
    <row r="601" spans="2:21" ht="22.5">
      <c r="B601" s="11"/>
      <c r="C601" s="6"/>
      <c r="D601" s="6" t="s">
        <v>168</v>
      </c>
      <c r="E601" s="17" t="s">
        <v>169</v>
      </c>
      <c r="F601" s="18">
        <v>200</v>
      </c>
      <c r="G601" s="9">
        <f t="shared" si="207"/>
        <v>200</v>
      </c>
      <c r="H601" s="9">
        <f t="shared" si="208"/>
        <v>200</v>
      </c>
      <c r="I601" s="9">
        <f t="shared" si="209"/>
        <v>200</v>
      </c>
      <c r="J601" s="9">
        <v>0</v>
      </c>
      <c r="K601" s="9">
        <v>200</v>
      </c>
      <c r="L601" s="9">
        <v>0</v>
      </c>
      <c r="M601" s="9">
        <v>0</v>
      </c>
      <c r="N601" s="9">
        <v>0</v>
      </c>
      <c r="O601" s="9">
        <v>0</v>
      </c>
      <c r="P601" s="9">
        <v>0</v>
      </c>
      <c r="Q601" s="9">
        <f t="shared" si="210"/>
        <v>0</v>
      </c>
      <c r="R601" s="9">
        <v>0</v>
      </c>
      <c r="S601" s="9">
        <v>0</v>
      </c>
      <c r="T601" s="9">
        <v>0</v>
      </c>
      <c r="U601" s="10">
        <f t="shared" si="206"/>
        <v>1</v>
      </c>
    </row>
    <row r="602" spans="2:21">
      <c r="B602" s="11"/>
      <c r="C602" s="6"/>
      <c r="D602" s="6" t="s">
        <v>131</v>
      </c>
      <c r="E602" s="17" t="s">
        <v>132</v>
      </c>
      <c r="F602" s="18">
        <v>0</v>
      </c>
      <c r="G602" s="9">
        <f t="shared" si="207"/>
        <v>18169</v>
      </c>
      <c r="H602" s="9">
        <f t="shared" si="208"/>
        <v>18169</v>
      </c>
      <c r="I602" s="9">
        <f t="shared" si="209"/>
        <v>18169</v>
      </c>
      <c r="J602" s="9">
        <v>18169</v>
      </c>
      <c r="K602" s="9">
        <v>0</v>
      </c>
      <c r="L602" s="9">
        <v>0</v>
      </c>
      <c r="M602" s="9">
        <v>0</v>
      </c>
      <c r="N602" s="9">
        <v>0</v>
      </c>
      <c r="O602" s="9">
        <v>0</v>
      </c>
      <c r="P602" s="9">
        <v>0</v>
      </c>
      <c r="Q602" s="9">
        <f t="shared" si="210"/>
        <v>0</v>
      </c>
      <c r="R602" s="9">
        <v>0</v>
      </c>
      <c r="S602" s="9">
        <v>0</v>
      </c>
      <c r="T602" s="9">
        <v>0</v>
      </c>
      <c r="U602" s="10">
        <v>0</v>
      </c>
    </row>
    <row r="603" spans="2:21">
      <c r="B603" s="11"/>
      <c r="C603" s="6" t="s">
        <v>298</v>
      </c>
      <c r="D603" s="6"/>
      <c r="E603" s="17" t="s">
        <v>299</v>
      </c>
      <c r="F603" s="9">
        <f t="shared" ref="F603:T603" si="211">SUM(F604:F614)</f>
        <v>222677</v>
      </c>
      <c r="G603" s="9">
        <f t="shared" si="211"/>
        <v>300000</v>
      </c>
      <c r="H603" s="9">
        <f t="shared" si="211"/>
        <v>300000</v>
      </c>
      <c r="I603" s="9">
        <f t="shared" si="211"/>
        <v>0</v>
      </c>
      <c r="J603" s="9">
        <f t="shared" si="211"/>
        <v>0</v>
      </c>
      <c r="K603" s="9">
        <f t="shared" si="211"/>
        <v>0</v>
      </c>
      <c r="L603" s="9">
        <f t="shared" si="211"/>
        <v>300000</v>
      </c>
      <c r="M603" s="9">
        <f t="shared" si="211"/>
        <v>0</v>
      </c>
      <c r="N603" s="9">
        <f t="shared" si="211"/>
        <v>0</v>
      </c>
      <c r="O603" s="9">
        <f t="shared" si="211"/>
        <v>0</v>
      </c>
      <c r="P603" s="9">
        <f t="shared" si="211"/>
        <v>0</v>
      </c>
      <c r="Q603" s="9">
        <f t="shared" si="211"/>
        <v>0</v>
      </c>
      <c r="R603" s="9">
        <f t="shared" si="211"/>
        <v>0</v>
      </c>
      <c r="S603" s="9">
        <f t="shared" si="211"/>
        <v>0</v>
      </c>
      <c r="T603" s="9">
        <f t="shared" si="211"/>
        <v>0</v>
      </c>
      <c r="U603" s="10">
        <f t="shared" ref="U603:U624" si="212">G603/F603</f>
        <v>1.3472428674717192</v>
      </c>
    </row>
    <row r="604" spans="2:21" ht="22.5">
      <c r="B604" s="11"/>
      <c r="C604" s="6"/>
      <c r="D604" s="6" t="s">
        <v>246</v>
      </c>
      <c r="E604" s="17" t="s">
        <v>247</v>
      </c>
      <c r="F604" s="18">
        <v>185000</v>
      </c>
      <c r="G604" s="9">
        <f>SUM(H604+Q604)</f>
        <v>300000</v>
      </c>
      <c r="H604" s="9">
        <f>SUM(I604+L604+M604+N604+O604+P604)</f>
        <v>300000</v>
      </c>
      <c r="I604" s="9">
        <f>SUM(J604:K604)</f>
        <v>0</v>
      </c>
      <c r="J604" s="9">
        <v>0</v>
      </c>
      <c r="K604" s="9">
        <v>0</v>
      </c>
      <c r="L604" s="9">
        <v>300000</v>
      </c>
      <c r="M604" s="9">
        <v>0</v>
      </c>
      <c r="N604" s="9">
        <v>0</v>
      </c>
      <c r="O604" s="9">
        <v>0</v>
      </c>
      <c r="P604" s="9">
        <v>0</v>
      </c>
      <c r="Q604" s="9">
        <f>SUM(R604+T604)</f>
        <v>0</v>
      </c>
      <c r="R604" s="9">
        <v>0</v>
      </c>
      <c r="S604" s="9">
        <v>0</v>
      </c>
      <c r="T604" s="9">
        <v>0</v>
      </c>
      <c r="U604" s="10">
        <f t="shared" si="212"/>
        <v>1.6216216216216217</v>
      </c>
    </row>
    <row r="605" spans="2:21">
      <c r="B605" s="6"/>
      <c r="C605" s="6"/>
      <c r="D605" s="6">
        <v>4010</v>
      </c>
      <c r="E605" s="17" t="s">
        <v>77</v>
      </c>
      <c r="F605" s="18">
        <v>23154</v>
      </c>
      <c r="G605" s="9">
        <v>0</v>
      </c>
      <c r="H605" s="9">
        <v>0</v>
      </c>
      <c r="I605" s="9">
        <v>0</v>
      </c>
      <c r="J605" s="9">
        <v>0</v>
      </c>
      <c r="K605" s="9">
        <v>0</v>
      </c>
      <c r="L605" s="9">
        <v>0</v>
      </c>
      <c r="M605" s="9">
        <v>0</v>
      </c>
      <c r="N605" s="9">
        <v>0</v>
      </c>
      <c r="O605" s="9">
        <v>0</v>
      </c>
      <c r="P605" s="9">
        <v>0</v>
      </c>
      <c r="Q605" s="9">
        <v>0</v>
      </c>
      <c r="R605" s="9">
        <v>0</v>
      </c>
      <c r="S605" s="9">
        <v>0</v>
      </c>
      <c r="T605" s="9">
        <v>0</v>
      </c>
      <c r="U605" s="10">
        <f t="shared" si="212"/>
        <v>0</v>
      </c>
    </row>
    <row r="606" spans="2:21">
      <c r="B606" s="6"/>
      <c r="C606" s="6"/>
      <c r="D606" s="6">
        <v>4040</v>
      </c>
      <c r="E606" s="17" t="s">
        <v>78</v>
      </c>
      <c r="F606" s="18">
        <v>4211</v>
      </c>
      <c r="G606" s="9">
        <v>0</v>
      </c>
      <c r="H606" s="9">
        <v>0</v>
      </c>
      <c r="I606" s="9">
        <v>0</v>
      </c>
      <c r="J606" s="9">
        <v>0</v>
      </c>
      <c r="K606" s="9">
        <v>0</v>
      </c>
      <c r="L606" s="9">
        <v>0</v>
      </c>
      <c r="M606" s="9">
        <v>0</v>
      </c>
      <c r="N606" s="9">
        <v>0</v>
      </c>
      <c r="O606" s="9">
        <v>0</v>
      </c>
      <c r="P606" s="9">
        <v>0</v>
      </c>
      <c r="Q606" s="9">
        <v>0</v>
      </c>
      <c r="R606" s="9">
        <v>0</v>
      </c>
      <c r="S606" s="9">
        <v>0</v>
      </c>
      <c r="T606" s="9">
        <v>0</v>
      </c>
      <c r="U606" s="10">
        <f t="shared" si="212"/>
        <v>0</v>
      </c>
    </row>
    <row r="607" spans="2:21">
      <c r="B607" s="6"/>
      <c r="C607" s="6"/>
      <c r="D607" s="6">
        <v>4110</v>
      </c>
      <c r="E607" s="17" t="s">
        <v>79</v>
      </c>
      <c r="F607" s="18">
        <v>3686</v>
      </c>
      <c r="G607" s="9">
        <v>0</v>
      </c>
      <c r="H607" s="9">
        <v>0</v>
      </c>
      <c r="I607" s="9">
        <v>0</v>
      </c>
      <c r="J607" s="9">
        <v>0</v>
      </c>
      <c r="K607" s="9">
        <v>0</v>
      </c>
      <c r="L607" s="9">
        <v>0</v>
      </c>
      <c r="M607" s="9">
        <v>0</v>
      </c>
      <c r="N607" s="9">
        <v>0</v>
      </c>
      <c r="O607" s="9">
        <v>0</v>
      </c>
      <c r="P607" s="9">
        <v>0</v>
      </c>
      <c r="Q607" s="9">
        <v>0</v>
      </c>
      <c r="R607" s="9">
        <v>0</v>
      </c>
      <c r="S607" s="9">
        <v>0</v>
      </c>
      <c r="T607" s="9">
        <v>0</v>
      </c>
      <c r="U607" s="10">
        <f t="shared" si="212"/>
        <v>0</v>
      </c>
    </row>
    <row r="608" spans="2:21">
      <c r="B608" s="6"/>
      <c r="C608" s="6"/>
      <c r="D608" s="6">
        <v>4120</v>
      </c>
      <c r="E608" s="17" t="s">
        <v>80</v>
      </c>
      <c r="F608" s="18">
        <v>414</v>
      </c>
      <c r="G608" s="9">
        <v>0</v>
      </c>
      <c r="H608" s="9">
        <v>0</v>
      </c>
      <c r="I608" s="9">
        <v>0</v>
      </c>
      <c r="J608" s="9">
        <v>0</v>
      </c>
      <c r="K608" s="9">
        <v>0</v>
      </c>
      <c r="L608" s="9">
        <v>0</v>
      </c>
      <c r="M608" s="9">
        <v>0</v>
      </c>
      <c r="N608" s="9">
        <v>0</v>
      </c>
      <c r="O608" s="9">
        <v>0</v>
      </c>
      <c r="P608" s="9">
        <v>0</v>
      </c>
      <c r="Q608" s="9">
        <v>0</v>
      </c>
      <c r="R608" s="9">
        <v>0</v>
      </c>
      <c r="S608" s="9">
        <v>0</v>
      </c>
      <c r="T608" s="9">
        <v>0</v>
      </c>
      <c r="U608" s="10">
        <f t="shared" si="212"/>
        <v>0</v>
      </c>
    </row>
    <row r="609" spans="2:21">
      <c r="B609" s="6"/>
      <c r="C609" s="6"/>
      <c r="D609" s="6">
        <v>4210</v>
      </c>
      <c r="E609" s="17" t="s">
        <v>65</v>
      </c>
      <c r="F609" s="18">
        <v>1240</v>
      </c>
      <c r="G609" s="9">
        <v>0</v>
      </c>
      <c r="H609" s="9">
        <v>0</v>
      </c>
      <c r="I609" s="9">
        <v>0</v>
      </c>
      <c r="J609" s="9">
        <v>0</v>
      </c>
      <c r="K609" s="9">
        <v>0</v>
      </c>
      <c r="L609" s="9">
        <v>0</v>
      </c>
      <c r="M609" s="9">
        <v>0</v>
      </c>
      <c r="N609" s="9">
        <v>0</v>
      </c>
      <c r="O609" s="9">
        <v>0</v>
      </c>
      <c r="P609" s="9">
        <v>0</v>
      </c>
      <c r="Q609" s="9">
        <v>0</v>
      </c>
      <c r="R609" s="9">
        <v>0</v>
      </c>
      <c r="S609" s="9">
        <v>0</v>
      </c>
      <c r="T609" s="9">
        <v>0</v>
      </c>
      <c r="U609" s="10">
        <f t="shared" si="212"/>
        <v>0</v>
      </c>
    </row>
    <row r="610" spans="2:21">
      <c r="B610" s="6"/>
      <c r="C610" s="6"/>
      <c r="D610" s="6">
        <v>4240</v>
      </c>
      <c r="E610" s="17" t="s">
        <v>195</v>
      </c>
      <c r="F610" s="18">
        <v>315</v>
      </c>
      <c r="G610" s="9">
        <v>0</v>
      </c>
      <c r="H610" s="9">
        <v>0</v>
      </c>
      <c r="I610" s="9">
        <v>0</v>
      </c>
      <c r="J610" s="9">
        <v>0</v>
      </c>
      <c r="K610" s="9">
        <v>0</v>
      </c>
      <c r="L610" s="9">
        <v>0</v>
      </c>
      <c r="M610" s="9">
        <v>0</v>
      </c>
      <c r="N610" s="9">
        <v>0</v>
      </c>
      <c r="O610" s="9">
        <v>0</v>
      </c>
      <c r="P610" s="9">
        <v>0</v>
      </c>
      <c r="Q610" s="9">
        <v>0</v>
      </c>
      <c r="R610" s="9">
        <v>0</v>
      </c>
      <c r="S610" s="9">
        <v>0</v>
      </c>
      <c r="T610" s="9">
        <v>0</v>
      </c>
      <c r="U610" s="10">
        <f t="shared" si="212"/>
        <v>0</v>
      </c>
    </row>
    <row r="611" spans="2:21">
      <c r="B611" s="6"/>
      <c r="C611" s="6"/>
      <c r="D611" s="6">
        <v>4260</v>
      </c>
      <c r="E611" s="17" t="s">
        <v>89</v>
      </c>
      <c r="F611" s="18">
        <v>2700</v>
      </c>
      <c r="G611" s="9">
        <v>0</v>
      </c>
      <c r="H611" s="9">
        <v>0</v>
      </c>
      <c r="I611" s="9">
        <v>0</v>
      </c>
      <c r="J611" s="9">
        <v>0</v>
      </c>
      <c r="K611" s="9">
        <v>0</v>
      </c>
      <c r="L611" s="9">
        <v>0</v>
      </c>
      <c r="M611" s="9">
        <v>0</v>
      </c>
      <c r="N611" s="9">
        <v>0</v>
      </c>
      <c r="O611" s="9">
        <v>0</v>
      </c>
      <c r="P611" s="9">
        <v>0</v>
      </c>
      <c r="Q611" s="9">
        <v>0</v>
      </c>
      <c r="R611" s="9">
        <v>0</v>
      </c>
      <c r="S611" s="9">
        <v>0</v>
      </c>
      <c r="T611" s="9">
        <v>0</v>
      </c>
      <c r="U611" s="10">
        <f t="shared" si="212"/>
        <v>0</v>
      </c>
    </row>
    <row r="612" spans="2:21">
      <c r="B612" s="6"/>
      <c r="C612" s="6"/>
      <c r="D612" s="6">
        <v>4300</v>
      </c>
      <c r="E612" s="17" t="s">
        <v>38</v>
      </c>
      <c r="F612" s="18">
        <v>740</v>
      </c>
      <c r="G612" s="9">
        <v>0</v>
      </c>
      <c r="H612" s="9">
        <v>0</v>
      </c>
      <c r="I612" s="9">
        <v>0</v>
      </c>
      <c r="J612" s="9">
        <v>0</v>
      </c>
      <c r="K612" s="9">
        <v>0</v>
      </c>
      <c r="L612" s="9">
        <v>0</v>
      </c>
      <c r="M612" s="9">
        <v>0</v>
      </c>
      <c r="N612" s="9">
        <v>0</v>
      </c>
      <c r="O612" s="9">
        <v>0</v>
      </c>
      <c r="P612" s="9">
        <v>0</v>
      </c>
      <c r="Q612" s="9">
        <v>0</v>
      </c>
      <c r="R612" s="9">
        <v>0</v>
      </c>
      <c r="S612" s="9">
        <v>0</v>
      </c>
      <c r="T612" s="9">
        <v>0</v>
      </c>
      <c r="U612" s="10">
        <f t="shared" si="212"/>
        <v>0</v>
      </c>
    </row>
    <row r="613" spans="2:21">
      <c r="B613" s="6"/>
      <c r="C613" s="6"/>
      <c r="D613" s="6">
        <v>4360</v>
      </c>
      <c r="E613" s="17" t="s">
        <v>129</v>
      </c>
      <c r="F613" s="18">
        <v>200</v>
      </c>
      <c r="G613" s="9">
        <v>0</v>
      </c>
      <c r="H613" s="9">
        <v>0</v>
      </c>
      <c r="I613" s="9">
        <v>0</v>
      </c>
      <c r="J613" s="9">
        <v>0</v>
      </c>
      <c r="K613" s="9">
        <v>0</v>
      </c>
      <c r="L613" s="9">
        <v>0</v>
      </c>
      <c r="M613" s="9">
        <v>0</v>
      </c>
      <c r="N613" s="9">
        <v>0</v>
      </c>
      <c r="O613" s="9">
        <v>0</v>
      </c>
      <c r="P613" s="9">
        <v>0</v>
      </c>
      <c r="Q613" s="9">
        <v>0</v>
      </c>
      <c r="R613" s="9">
        <v>0</v>
      </c>
      <c r="S613" s="9">
        <v>0</v>
      </c>
      <c r="T613" s="9">
        <v>0</v>
      </c>
      <c r="U613" s="10">
        <f t="shared" si="212"/>
        <v>0</v>
      </c>
    </row>
    <row r="614" spans="2:21">
      <c r="B614" s="6"/>
      <c r="C614" s="6"/>
      <c r="D614" s="6">
        <v>4440</v>
      </c>
      <c r="E614" s="17" t="s">
        <v>83</v>
      </c>
      <c r="F614" s="18">
        <v>1017</v>
      </c>
      <c r="G614" s="9">
        <v>0</v>
      </c>
      <c r="H614" s="9">
        <v>0</v>
      </c>
      <c r="I614" s="9">
        <v>0</v>
      </c>
      <c r="J614" s="9">
        <v>0</v>
      </c>
      <c r="K614" s="9">
        <v>0</v>
      </c>
      <c r="L614" s="9">
        <v>0</v>
      </c>
      <c r="M614" s="9">
        <v>0</v>
      </c>
      <c r="N614" s="9">
        <v>0</v>
      </c>
      <c r="O614" s="9">
        <v>0</v>
      </c>
      <c r="P614" s="9">
        <v>0</v>
      </c>
      <c r="Q614" s="9">
        <v>0</v>
      </c>
      <c r="R614" s="9">
        <v>0</v>
      </c>
      <c r="S614" s="9">
        <v>0</v>
      </c>
      <c r="T614" s="9">
        <v>0</v>
      </c>
      <c r="U614" s="10">
        <f t="shared" si="212"/>
        <v>0</v>
      </c>
    </row>
    <row r="615" spans="2:21" ht="101.25">
      <c r="B615" s="11"/>
      <c r="C615" s="6" t="s">
        <v>300</v>
      </c>
      <c r="D615" s="6"/>
      <c r="E615" s="17" t="s">
        <v>301</v>
      </c>
      <c r="F615" s="9">
        <f t="shared" ref="F615:T615" si="213">SUM(F616:F629)</f>
        <v>723317</v>
      </c>
      <c r="G615" s="9">
        <f t="shared" si="213"/>
        <v>791472</v>
      </c>
      <c r="H615" s="9">
        <f t="shared" si="213"/>
        <v>791472</v>
      </c>
      <c r="I615" s="9">
        <f t="shared" si="213"/>
        <v>485961</v>
      </c>
      <c r="J615" s="9">
        <f t="shared" si="213"/>
        <v>424425</v>
      </c>
      <c r="K615" s="9">
        <f t="shared" si="213"/>
        <v>61536</v>
      </c>
      <c r="L615" s="9">
        <f t="shared" si="213"/>
        <v>305511</v>
      </c>
      <c r="M615" s="9">
        <f t="shared" si="213"/>
        <v>0</v>
      </c>
      <c r="N615" s="9">
        <f t="shared" si="213"/>
        <v>0</v>
      </c>
      <c r="O615" s="9">
        <f t="shared" si="213"/>
        <v>0</v>
      </c>
      <c r="P615" s="9">
        <f t="shared" si="213"/>
        <v>0</v>
      </c>
      <c r="Q615" s="9">
        <f t="shared" si="213"/>
        <v>0</v>
      </c>
      <c r="R615" s="9">
        <f t="shared" si="213"/>
        <v>0</v>
      </c>
      <c r="S615" s="9">
        <f t="shared" si="213"/>
        <v>0</v>
      </c>
      <c r="T615" s="9">
        <f t="shared" si="213"/>
        <v>0</v>
      </c>
      <c r="U615" s="10">
        <f t="shared" si="212"/>
        <v>1.0942256299796631</v>
      </c>
    </row>
    <row r="616" spans="2:21" ht="22.5">
      <c r="B616" s="11"/>
      <c r="C616" s="6"/>
      <c r="D616" s="6" t="s">
        <v>246</v>
      </c>
      <c r="E616" s="17" t="s">
        <v>247</v>
      </c>
      <c r="F616" s="18">
        <v>121000</v>
      </c>
      <c r="G616" s="9">
        <f t="shared" ref="G616:G629" si="214">SUM(H616+Q616)</f>
        <v>105803</v>
      </c>
      <c r="H616" s="9">
        <f t="shared" ref="H616:H629" si="215">SUM(I616+L616+M616+N616+O616+P616)</f>
        <v>105803</v>
      </c>
      <c r="I616" s="9">
        <f t="shared" ref="I616:I629" si="216">SUM(J616:K616)</f>
        <v>0</v>
      </c>
      <c r="J616" s="9">
        <v>0</v>
      </c>
      <c r="K616" s="9">
        <v>0</v>
      </c>
      <c r="L616" s="9">
        <v>105803</v>
      </c>
      <c r="M616" s="9">
        <v>0</v>
      </c>
      <c r="N616" s="9">
        <v>0</v>
      </c>
      <c r="O616" s="9">
        <v>0</v>
      </c>
      <c r="P616" s="9">
        <v>0</v>
      </c>
      <c r="Q616" s="9">
        <f t="shared" ref="Q616:Q629" si="217">SUM(R616+T616)</f>
        <v>0</v>
      </c>
      <c r="R616" s="9">
        <v>0</v>
      </c>
      <c r="S616" s="9">
        <v>0</v>
      </c>
      <c r="T616" s="9">
        <v>0</v>
      </c>
      <c r="U616" s="10">
        <f t="shared" si="212"/>
        <v>0.87440495867768597</v>
      </c>
    </row>
    <row r="617" spans="2:21" ht="45">
      <c r="B617" s="11"/>
      <c r="C617" s="6"/>
      <c r="D617" s="6" t="s">
        <v>242</v>
      </c>
      <c r="E617" s="17" t="s">
        <v>243</v>
      </c>
      <c r="F617" s="18">
        <v>222000</v>
      </c>
      <c r="G617" s="9">
        <f t="shared" si="214"/>
        <v>199708</v>
      </c>
      <c r="H617" s="9">
        <f t="shared" si="215"/>
        <v>199708</v>
      </c>
      <c r="I617" s="9">
        <f t="shared" si="216"/>
        <v>0</v>
      </c>
      <c r="J617" s="9">
        <v>0</v>
      </c>
      <c r="K617" s="9">
        <v>0</v>
      </c>
      <c r="L617" s="9">
        <v>199708</v>
      </c>
      <c r="M617" s="9">
        <v>0</v>
      </c>
      <c r="N617" s="9">
        <v>0</v>
      </c>
      <c r="O617" s="9">
        <v>0</v>
      </c>
      <c r="P617" s="9">
        <v>0</v>
      </c>
      <c r="Q617" s="9">
        <f t="shared" si="217"/>
        <v>0</v>
      </c>
      <c r="R617" s="9">
        <v>0</v>
      </c>
      <c r="S617" s="9">
        <v>0</v>
      </c>
      <c r="T617" s="9">
        <v>0</v>
      </c>
      <c r="U617" s="10">
        <f t="shared" si="212"/>
        <v>0.89958558558558555</v>
      </c>
    </row>
    <row r="618" spans="2:21">
      <c r="B618" s="11"/>
      <c r="C618" s="6"/>
      <c r="D618" s="6" t="s">
        <v>120</v>
      </c>
      <c r="E618" s="17" t="s">
        <v>77</v>
      </c>
      <c r="F618" s="18">
        <v>261180</v>
      </c>
      <c r="G618" s="9">
        <f t="shared" si="214"/>
        <v>336924</v>
      </c>
      <c r="H618" s="9">
        <f t="shared" si="215"/>
        <v>336924</v>
      </c>
      <c r="I618" s="9">
        <f t="shared" si="216"/>
        <v>336924</v>
      </c>
      <c r="J618" s="9">
        <v>336924</v>
      </c>
      <c r="K618" s="9">
        <v>0</v>
      </c>
      <c r="L618" s="9">
        <v>0</v>
      </c>
      <c r="M618" s="9">
        <v>0</v>
      </c>
      <c r="N618" s="9">
        <v>0</v>
      </c>
      <c r="O618" s="9">
        <v>0</v>
      </c>
      <c r="P618" s="9">
        <v>0</v>
      </c>
      <c r="Q618" s="9">
        <f t="shared" si="217"/>
        <v>0</v>
      </c>
      <c r="R618" s="9">
        <v>0</v>
      </c>
      <c r="S618" s="9">
        <v>0</v>
      </c>
      <c r="T618" s="9">
        <v>0</v>
      </c>
      <c r="U618" s="10">
        <f t="shared" si="212"/>
        <v>1.2900068917987595</v>
      </c>
    </row>
    <row r="619" spans="2:21">
      <c r="B619" s="11"/>
      <c r="C619" s="6"/>
      <c r="D619" s="6" t="s">
        <v>121</v>
      </c>
      <c r="E619" s="17" t="s">
        <v>78</v>
      </c>
      <c r="F619" s="18">
        <v>10223</v>
      </c>
      <c r="G619" s="9">
        <f t="shared" si="214"/>
        <v>14685</v>
      </c>
      <c r="H619" s="9">
        <f t="shared" si="215"/>
        <v>14685</v>
      </c>
      <c r="I619" s="9">
        <f t="shared" si="216"/>
        <v>14685</v>
      </c>
      <c r="J619" s="9">
        <v>14685</v>
      </c>
      <c r="K619" s="9">
        <v>0</v>
      </c>
      <c r="L619" s="9">
        <v>0</v>
      </c>
      <c r="M619" s="9">
        <v>0</v>
      </c>
      <c r="N619" s="9">
        <v>0</v>
      </c>
      <c r="O619" s="9">
        <v>0</v>
      </c>
      <c r="P619" s="9">
        <v>0</v>
      </c>
      <c r="Q619" s="9">
        <f t="shared" si="217"/>
        <v>0</v>
      </c>
      <c r="R619" s="9">
        <v>0</v>
      </c>
      <c r="S619" s="9">
        <v>0</v>
      </c>
      <c r="T619" s="9">
        <v>0</v>
      </c>
      <c r="U619" s="10">
        <f t="shared" si="212"/>
        <v>1.4364667905702826</v>
      </c>
    </row>
    <row r="620" spans="2:21">
      <c r="B620" s="11"/>
      <c r="C620" s="6"/>
      <c r="D620" s="6" t="s">
        <v>122</v>
      </c>
      <c r="E620" s="17" t="s">
        <v>79</v>
      </c>
      <c r="F620" s="18">
        <v>52352</v>
      </c>
      <c r="G620" s="9">
        <f t="shared" si="214"/>
        <v>61075</v>
      </c>
      <c r="H620" s="9">
        <f t="shared" si="215"/>
        <v>61075</v>
      </c>
      <c r="I620" s="9">
        <f t="shared" si="216"/>
        <v>61075</v>
      </c>
      <c r="J620" s="9">
        <v>61075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f t="shared" si="217"/>
        <v>0</v>
      </c>
      <c r="R620" s="9">
        <v>0</v>
      </c>
      <c r="S620" s="9">
        <v>0</v>
      </c>
      <c r="T620" s="9">
        <v>0</v>
      </c>
      <c r="U620" s="10">
        <f t="shared" si="212"/>
        <v>1.1666220965770171</v>
      </c>
    </row>
    <row r="621" spans="2:21">
      <c r="B621" s="11"/>
      <c r="C621" s="6"/>
      <c r="D621" s="6" t="s">
        <v>123</v>
      </c>
      <c r="E621" s="17" t="s">
        <v>80</v>
      </c>
      <c r="F621" s="18">
        <v>6967</v>
      </c>
      <c r="G621" s="9">
        <f t="shared" si="214"/>
        <v>8674</v>
      </c>
      <c r="H621" s="9">
        <f t="shared" si="215"/>
        <v>8674</v>
      </c>
      <c r="I621" s="9">
        <f t="shared" si="216"/>
        <v>8674</v>
      </c>
      <c r="J621" s="9">
        <v>8674</v>
      </c>
      <c r="K621" s="9">
        <v>0</v>
      </c>
      <c r="L621" s="9">
        <v>0</v>
      </c>
      <c r="M621" s="9">
        <v>0</v>
      </c>
      <c r="N621" s="9">
        <v>0</v>
      </c>
      <c r="O621" s="9">
        <v>0</v>
      </c>
      <c r="P621" s="9">
        <v>0</v>
      </c>
      <c r="Q621" s="9">
        <f t="shared" si="217"/>
        <v>0</v>
      </c>
      <c r="R621" s="9">
        <v>0</v>
      </c>
      <c r="S621" s="9">
        <v>0</v>
      </c>
      <c r="T621" s="9">
        <v>0</v>
      </c>
      <c r="U621" s="10">
        <f t="shared" si="212"/>
        <v>1.2450122003731878</v>
      </c>
    </row>
    <row r="622" spans="2:21">
      <c r="B622" s="11"/>
      <c r="C622" s="6"/>
      <c r="D622" s="6" t="s">
        <v>125</v>
      </c>
      <c r="E622" s="17" t="s">
        <v>65</v>
      </c>
      <c r="F622" s="18">
        <v>300</v>
      </c>
      <c r="G622" s="9">
        <f t="shared" si="214"/>
        <v>500</v>
      </c>
      <c r="H622" s="9">
        <f t="shared" si="215"/>
        <v>500</v>
      </c>
      <c r="I622" s="9">
        <f t="shared" si="216"/>
        <v>500</v>
      </c>
      <c r="J622" s="9">
        <v>0</v>
      </c>
      <c r="K622" s="9">
        <v>500</v>
      </c>
      <c r="L622" s="9">
        <v>0</v>
      </c>
      <c r="M622" s="9">
        <v>0</v>
      </c>
      <c r="N622" s="9">
        <v>0</v>
      </c>
      <c r="O622" s="9">
        <v>0</v>
      </c>
      <c r="P622" s="9">
        <v>0</v>
      </c>
      <c r="Q622" s="9">
        <f t="shared" si="217"/>
        <v>0</v>
      </c>
      <c r="R622" s="9">
        <v>0</v>
      </c>
      <c r="S622" s="9">
        <v>0</v>
      </c>
      <c r="T622" s="9">
        <v>0</v>
      </c>
      <c r="U622" s="10">
        <f t="shared" si="212"/>
        <v>1.6666666666666667</v>
      </c>
    </row>
    <row r="623" spans="2:21">
      <c r="B623" s="11"/>
      <c r="C623" s="6"/>
      <c r="D623" s="6" t="s">
        <v>218</v>
      </c>
      <c r="E623" s="17" t="s">
        <v>195</v>
      </c>
      <c r="F623" s="18">
        <v>536</v>
      </c>
      <c r="G623" s="9">
        <f t="shared" si="214"/>
        <v>25800</v>
      </c>
      <c r="H623" s="9">
        <f t="shared" si="215"/>
        <v>25800</v>
      </c>
      <c r="I623" s="9">
        <f t="shared" si="216"/>
        <v>25800</v>
      </c>
      <c r="J623" s="9">
        <v>0</v>
      </c>
      <c r="K623" s="9">
        <v>25800</v>
      </c>
      <c r="L623" s="9">
        <v>0</v>
      </c>
      <c r="M623" s="9">
        <v>0</v>
      </c>
      <c r="N623" s="9">
        <v>0</v>
      </c>
      <c r="O623" s="9">
        <v>0</v>
      </c>
      <c r="P623" s="9">
        <v>0</v>
      </c>
      <c r="Q623" s="9">
        <f t="shared" si="217"/>
        <v>0</v>
      </c>
      <c r="R623" s="9">
        <v>0</v>
      </c>
      <c r="S623" s="9">
        <v>0</v>
      </c>
      <c r="T623" s="9">
        <v>0</v>
      </c>
      <c r="U623" s="10">
        <f t="shared" si="212"/>
        <v>48.134328358208954</v>
      </c>
    </row>
    <row r="624" spans="2:21">
      <c r="B624" s="11"/>
      <c r="C624" s="6"/>
      <c r="D624" s="6" t="s">
        <v>37</v>
      </c>
      <c r="E624" s="17" t="s">
        <v>38</v>
      </c>
      <c r="F624" s="18">
        <v>9600</v>
      </c>
      <c r="G624" s="9">
        <f t="shared" si="214"/>
        <v>12000</v>
      </c>
      <c r="H624" s="9">
        <f t="shared" si="215"/>
        <v>12000</v>
      </c>
      <c r="I624" s="9">
        <f t="shared" si="216"/>
        <v>12000</v>
      </c>
      <c r="J624" s="9">
        <v>0</v>
      </c>
      <c r="K624" s="9">
        <v>12000</v>
      </c>
      <c r="L624" s="9">
        <v>0</v>
      </c>
      <c r="M624" s="9">
        <v>0</v>
      </c>
      <c r="N624" s="9">
        <v>0</v>
      </c>
      <c r="O624" s="9">
        <v>0</v>
      </c>
      <c r="P624" s="9">
        <v>0</v>
      </c>
      <c r="Q624" s="9">
        <f t="shared" si="217"/>
        <v>0</v>
      </c>
      <c r="R624" s="9">
        <v>0</v>
      </c>
      <c r="S624" s="9">
        <v>0</v>
      </c>
      <c r="T624" s="9">
        <v>0</v>
      </c>
      <c r="U624" s="10">
        <f t="shared" si="212"/>
        <v>1.25</v>
      </c>
    </row>
    <row r="625" spans="2:21" ht="22.5">
      <c r="B625" s="11"/>
      <c r="C625" s="6"/>
      <c r="D625" s="6" t="s">
        <v>142</v>
      </c>
      <c r="E625" s="17" t="s">
        <v>90</v>
      </c>
      <c r="F625" s="18">
        <v>0</v>
      </c>
      <c r="G625" s="9">
        <f t="shared" si="214"/>
        <v>4300</v>
      </c>
      <c r="H625" s="9">
        <f t="shared" si="215"/>
        <v>4300</v>
      </c>
      <c r="I625" s="9">
        <f t="shared" si="216"/>
        <v>4300</v>
      </c>
      <c r="J625" s="9">
        <v>0</v>
      </c>
      <c r="K625" s="9">
        <v>4300</v>
      </c>
      <c r="L625" s="9">
        <v>0</v>
      </c>
      <c r="M625" s="9">
        <v>0</v>
      </c>
      <c r="N625" s="9">
        <v>0</v>
      </c>
      <c r="O625" s="9">
        <v>0</v>
      </c>
      <c r="P625" s="9">
        <v>0</v>
      </c>
      <c r="Q625" s="9">
        <f t="shared" si="217"/>
        <v>0</v>
      </c>
      <c r="R625" s="9">
        <v>0</v>
      </c>
      <c r="S625" s="9">
        <v>0</v>
      </c>
      <c r="T625" s="9">
        <v>0</v>
      </c>
      <c r="U625" s="10">
        <v>0</v>
      </c>
    </row>
    <row r="626" spans="2:21">
      <c r="B626" s="11"/>
      <c r="C626" s="6"/>
      <c r="D626" s="6" t="s">
        <v>167</v>
      </c>
      <c r="E626" s="17" t="s">
        <v>82</v>
      </c>
      <c r="F626" s="18">
        <v>27922</v>
      </c>
      <c r="G626" s="9">
        <f t="shared" si="214"/>
        <v>9457</v>
      </c>
      <c r="H626" s="9">
        <f t="shared" si="215"/>
        <v>9457</v>
      </c>
      <c r="I626" s="9">
        <f t="shared" si="216"/>
        <v>9457</v>
      </c>
      <c r="J626" s="9">
        <v>0</v>
      </c>
      <c r="K626" s="9">
        <v>9457</v>
      </c>
      <c r="L626" s="9">
        <v>0</v>
      </c>
      <c r="M626" s="9">
        <v>0</v>
      </c>
      <c r="N626" s="9">
        <v>0</v>
      </c>
      <c r="O626" s="9">
        <v>0</v>
      </c>
      <c r="P626" s="9">
        <v>0</v>
      </c>
      <c r="Q626" s="9">
        <f t="shared" si="217"/>
        <v>0</v>
      </c>
      <c r="R626" s="9">
        <v>0</v>
      </c>
      <c r="S626" s="9">
        <v>0</v>
      </c>
      <c r="T626" s="9">
        <v>0</v>
      </c>
      <c r="U626" s="10">
        <f>G626/F626</f>
        <v>0.33869350333070697</v>
      </c>
    </row>
    <row r="627" spans="2:21">
      <c r="B627" s="11"/>
      <c r="C627" s="6"/>
      <c r="D627" s="6" t="s">
        <v>130</v>
      </c>
      <c r="E627" s="17" t="s">
        <v>83</v>
      </c>
      <c r="F627" s="18">
        <v>11237</v>
      </c>
      <c r="G627" s="9">
        <f t="shared" si="214"/>
        <v>7479</v>
      </c>
      <c r="H627" s="9">
        <f t="shared" si="215"/>
        <v>7479</v>
      </c>
      <c r="I627" s="9">
        <f t="shared" si="216"/>
        <v>7479</v>
      </c>
      <c r="J627" s="9">
        <v>0</v>
      </c>
      <c r="K627" s="9">
        <v>7479</v>
      </c>
      <c r="L627" s="9">
        <v>0</v>
      </c>
      <c r="M627" s="9">
        <v>0</v>
      </c>
      <c r="N627" s="9">
        <v>0</v>
      </c>
      <c r="O627" s="9">
        <v>0</v>
      </c>
      <c r="P627" s="9">
        <v>0</v>
      </c>
      <c r="Q627" s="9">
        <f t="shared" si="217"/>
        <v>0</v>
      </c>
      <c r="R627" s="9">
        <v>0</v>
      </c>
      <c r="S627" s="9">
        <v>0</v>
      </c>
      <c r="T627" s="9">
        <v>0</v>
      </c>
      <c r="U627" s="10">
        <f>G627/F627</f>
        <v>0.66556910207350717</v>
      </c>
    </row>
    <row r="628" spans="2:21" ht="22.5">
      <c r="B628" s="11"/>
      <c r="C628" s="6"/>
      <c r="D628" s="6" t="s">
        <v>168</v>
      </c>
      <c r="E628" s="17" t="s">
        <v>169</v>
      </c>
      <c r="F628" s="18">
        <v>0</v>
      </c>
      <c r="G628" s="9">
        <f t="shared" si="214"/>
        <v>2000</v>
      </c>
      <c r="H628" s="9">
        <f t="shared" si="215"/>
        <v>2000</v>
      </c>
      <c r="I628" s="9">
        <f t="shared" si="216"/>
        <v>2000</v>
      </c>
      <c r="J628" s="9">
        <v>0</v>
      </c>
      <c r="K628" s="9">
        <v>2000</v>
      </c>
      <c r="L628" s="9">
        <v>0</v>
      </c>
      <c r="M628" s="9">
        <v>0</v>
      </c>
      <c r="N628" s="9">
        <v>0</v>
      </c>
      <c r="O628" s="9">
        <v>0</v>
      </c>
      <c r="P628" s="9">
        <v>0</v>
      </c>
      <c r="Q628" s="9">
        <f t="shared" si="217"/>
        <v>0</v>
      </c>
      <c r="R628" s="9">
        <v>0</v>
      </c>
      <c r="S628" s="9">
        <v>0</v>
      </c>
      <c r="T628" s="9">
        <v>0</v>
      </c>
      <c r="U628" s="10">
        <v>0</v>
      </c>
    </row>
    <row r="629" spans="2:21">
      <c r="B629" s="11"/>
      <c r="C629" s="6"/>
      <c r="D629" s="6" t="s">
        <v>131</v>
      </c>
      <c r="E629" s="17" t="s">
        <v>132</v>
      </c>
      <c r="F629" s="18">
        <v>0</v>
      </c>
      <c r="G629" s="9">
        <f t="shared" si="214"/>
        <v>3067</v>
      </c>
      <c r="H629" s="9">
        <f t="shared" si="215"/>
        <v>3067</v>
      </c>
      <c r="I629" s="9">
        <f t="shared" si="216"/>
        <v>3067</v>
      </c>
      <c r="J629" s="9">
        <v>3067</v>
      </c>
      <c r="K629" s="9">
        <v>0</v>
      </c>
      <c r="L629" s="9">
        <v>0</v>
      </c>
      <c r="M629" s="9">
        <v>0</v>
      </c>
      <c r="N629" s="9">
        <v>0</v>
      </c>
      <c r="O629" s="9">
        <v>0</v>
      </c>
      <c r="P629" s="9">
        <v>0</v>
      </c>
      <c r="Q629" s="9">
        <f t="shared" si="217"/>
        <v>0</v>
      </c>
      <c r="R629" s="9">
        <v>0</v>
      </c>
      <c r="S629" s="9">
        <v>0</v>
      </c>
      <c r="T629" s="9">
        <v>0</v>
      </c>
      <c r="U629" s="10">
        <v>0</v>
      </c>
    </row>
    <row r="630" spans="2:21" ht="33.75">
      <c r="B630" s="6"/>
      <c r="C630" s="6">
        <v>80153</v>
      </c>
      <c r="D630" s="6"/>
      <c r="E630" s="17" t="s">
        <v>302</v>
      </c>
      <c r="F630" s="18">
        <f t="shared" ref="F630:T630" si="218">SUM(F631)</f>
        <v>1694</v>
      </c>
      <c r="G630" s="18">
        <f t="shared" si="218"/>
        <v>0</v>
      </c>
      <c r="H630" s="18">
        <f t="shared" si="218"/>
        <v>0</v>
      </c>
      <c r="I630" s="18">
        <f t="shared" si="218"/>
        <v>0</v>
      </c>
      <c r="J630" s="18">
        <f t="shared" si="218"/>
        <v>0</v>
      </c>
      <c r="K630" s="18">
        <f t="shared" si="218"/>
        <v>0</v>
      </c>
      <c r="L630" s="18">
        <f t="shared" si="218"/>
        <v>0</v>
      </c>
      <c r="M630" s="18">
        <f t="shared" si="218"/>
        <v>0</v>
      </c>
      <c r="N630" s="18">
        <f t="shared" si="218"/>
        <v>0</v>
      </c>
      <c r="O630" s="18">
        <f t="shared" si="218"/>
        <v>0</v>
      </c>
      <c r="P630" s="18">
        <f t="shared" si="218"/>
        <v>0</v>
      </c>
      <c r="Q630" s="18">
        <f t="shared" si="218"/>
        <v>0</v>
      </c>
      <c r="R630" s="18">
        <f t="shared" si="218"/>
        <v>0</v>
      </c>
      <c r="S630" s="18">
        <f t="shared" si="218"/>
        <v>0</v>
      </c>
      <c r="T630" s="18">
        <f t="shared" si="218"/>
        <v>0</v>
      </c>
      <c r="U630" s="10">
        <f t="shared" ref="U630:U661" si="219">G630/F630</f>
        <v>0</v>
      </c>
    </row>
    <row r="631" spans="2:21">
      <c r="B631" s="6"/>
      <c r="C631" s="6"/>
      <c r="D631" s="6">
        <v>4240</v>
      </c>
      <c r="E631" s="17" t="s">
        <v>195</v>
      </c>
      <c r="F631" s="18">
        <v>1694</v>
      </c>
      <c r="G631" s="9">
        <v>0</v>
      </c>
      <c r="H631" s="9">
        <v>0</v>
      </c>
      <c r="I631" s="9">
        <v>0</v>
      </c>
      <c r="J631" s="9">
        <v>0</v>
      </c>
      <c r="K631" s="9">
        <v>0</v>
      </c>
      <c r="L631" s="9">
        <v>0</v>
      </c>
      <c r="M631" s="9">
        <v>0</v>
      </c>
      <c r="N631" s="9">
        <v>0</v>
      </c>
      <c r="O631" s="9">
        <v>0</v>
      </c>
      <c r="P631" s="9">
        <v>0</v>
      </c>
      <c r="Q631" s="9">
        <v>0</v>
      </c>
      <c r="R631" s="9">
        <v>0</v>
      </c>
      <c r="S631" s="9">
        <v>0</v>
      </c>
      <c r="T631" s="9">
        <v>0</v>
      </c>
      <c r="U631" s="10">
        <f t="shared" si="219"/>
        <v>0</v>
      </c>
    </row>
    <row r="632" spans="2:21">
      <c r="B632" s="11"/>
      <c r="C632" s="6" t="s">
        <v>303</v>
      </c>
      <c r="D632" s="6"/>
      <c r="E632" s="17" t="s">
        <v>42</v>
      </c>
      <c r="F632" s="9">
        <f t="shared" ref="F632:T632" si="220">SUM(F633:F686)</f>
        <v>4716558</v>
      </c>
      <c r="G632" s="9">
        <f t="shared" si="220"/>
        <v>2506501</v>
      </c>
      <c r="H632" s="9">
        <f t="shared" si="220"/>
        <v>2506501</v>
      </c>
      <c r="I632" s="9">
        <f t="shared" si="220"/>
        <v>1782915</v>
      </c>
      <c r="J632" s="9">
        <f t="shared" si="220"/>
        <v>289445</v>
      </c>
      <c r="K632" s="9">
        <f t="shared" si="220"/>
        <v>1493470</v>
      </c>
      <c r="L632" s="9">
        <f t="shared" si="220"/>
        <v>0</v>
      </c>
      <c r="M632" s="9">
        <f t="shared" si="220"/>
        <v>101196</v>
      </c>
      <c r="N632" s="9">
        <f t="shared" si="220"/>
        <v>622390</v>
      </c>
      <c r="O632" s="9">
        <f t="shared" si="220"/>
        <v>0</v>
      </c>
      <c r="P632" s="9">
        <f t="shared" si="220"/>
        <v>0</v>
      </c>
      <c r="Q632" s="9">
        <f t="shared" si="220"/>
        <v>0</v>
      </c>
      <c r="R632" s="9">
        <f t="shared" si="220"/>
        <v>0</v>
      </c>
      <c r="S632" s="9">
        <f t="shared" si="220"/>
        <v>0</v>
      </c>
      <c r="T632" s="9">
        <f t="shared" si="220"/>
        <v>0</v>
      </c>
      <c r="U632" s="10">
        <f t="shared" si="219"/>
        <v>0.53142588302741112</v>
      </c>
    </row>
    <row r="633" spans="2:21">
      <c r="B633" s="6"/>
      <c r="C633" s="6"/>
      <c r="D633" s="6">
        <v>2950</v>
      </c>
      <c r="E633" s="17" t="s">
        <v>76</v>
      </c>
      <c r="F633" s="9">
        <v>193130</v>
      </c>
      <c r="G633" s="9">
        <v>0</v>
      </c>
      <c r="H633" s="9">
        <v>0</v>
      </c>
      <c r="I633" s="9">
        <v>0</v>
      </c>
      <c r="J633" s="9">
        <v>0</v>
      </c>
      <c r="K633" s="9">
        <v>0</v>
      </c>
      <c r="L633" s="9">
        <v>0</v>
      </c>
      <c r="M633" s="9">
        <v>0</v>
      </c>
      <c r="N633" s="9">
        <v>0</v>
      </c>
      <c r="O633" s="9">
        <v>0</v>
      </c>
      <c r="P633" s="9">
        <v>0</v>
      </c>
      <c r="Q633" s="9">
        <v>0</v>
      </c>
      <c r="R633" s="9">
        <v>0</v>
      </c>
      <c r="S633" s="9">
        <v>0</v>
      </c>
      <c r="T633" s="9">
        <v>0</v>
      </c>
      <c r="U633" s="10">
        <f t="shared" si="219"/>
        <v>0</v>
      </c>
    </row>
    <row r="634" spans="2:21">
      <c r="B634" s="11"/>
      <c r="C634" s="6"/>
      <c r="D634" s="6" t="s">
        <v>179</v>
      </c>
      <c r="E634" s="17" t="s">
        <v>180</v>
      </c>
      <c r="F634" s="18">
        <v>93728</v>
      </c>
      <c r="G634" s="9">
        <f>SUM(H634+Q634)</f>
        <v>101196</v>
      </c>
      <c r="H634" s="9">
        <f>SUM(I634+L634+M634+N634+O634+P634)</f>
        <v>101196</v>
      </c>
      <c r="I634" s="9">
        <f>SUM(J634:K634)</f>
        <v>0</v>
      </c>
      <c r="J634" s="9">
        <v>0</v>
      </c>
      <c r="K634" s="9">
        <v>0</v>
      </c>
      <c r="L634" s="9">
        <v>0</v>
      </c>
      <c r="M634" s="9">
        <v>101196</v>
      </c>
      <c r="N634" s="9">
        <v>0</v>
      </c>
      <c r="O634" s="9">
        <v>0</v>
      </c>
      <c r="P634" s="9">
        <v>0</v>
      </c>
      <c r="Q634" s="9">
        <f>SUM(R634+T634)</f>
        <v>0</v>
      </c>
      <c r="R634" s="9">
        <v>0</v>
      </c>
      <c r="S634" s="9">
        <v>0</v>
      </c>
      <c r="T634" s="9">
        <v>0</v>
      </c>
      <c r="U634" s="10">
        <f t="shared" si="219"/>
        <v>1.079677364288153</v>
      </c>
    </row>
    <row r="635" spans="2:21" ht="22.5">
      <c r="B635" s="6"/>
      <c r="C635" s="6"/>
      <c r="D635" s="6">
        <v>3040</v>
      </c>
      <c r="E635" s="17" t="s">
        <v>119</v>
      </c>
      <c r="F635" s="18">
        <v>24600</v>
      </c>
      <c r="G635" s="9">
        <v>0</v>
      </c>
      <c r="H635" s="9">
        <v>0</v>
      </c>
      <c r="I635" s="9">
        <v>0</v>
      </c>
      <c r="J635" s="9">
        <v>0</v>
      </c>
      <c r="K635" s="9">
        <v>0</v>
      </c>
      <c r="L635" s="9">
        <v>0</v>
      </c>
      <c r="M635" s="9">
        <v>0</v>
      </c>
      <c r="N635" s="9">
        <v>0</v>
      </c>
      <c r="O635" s="9">
        <v>0</v>
      </c>
      <c r="P635" s="9">
        <v>0</v>
      </c>
      <c r="Q635" s="9">
        <v>0</v>
      </c>
      <c r="R635" s="9">
        <v>0</v>
      </c>
      <c r="S635" s="9">
        <v>0</v>
      </c>
      <c r="T635" s="9">
        <v>0</v>
      </c>
      <c r="U635" s="10">
        <f t="shared" si="219"/>
        <v>0</v>
      </c>
    </row>
    <row r="636" spans="2:21">
      <c r="B636" s="11"/>
      <c r="C636" s="6"/>
      <c r="D636" s="6" t="s">
        <v>304</v>
      </c>
      <c r="E636" s="17" t="s">
        <v>263</v>
      </c>
      <c r="F636" s="18">
        <v>56853</v>
      </c>
      <c r="G636" s="9">
        <f>SUM(H636+Q636)</f>
        <v>18353</v>
      </c>
      <c r="H636" s="9">
        <f>SUM(I636+L636+M636+N636+O636+P636)</f>
        <v>18353</v>
      </c>
      <c r="I636" s="9">
        <f>SUM(J636:K636)</f>
        <v>0</v>
      </c>
      <c r="J636" s="9">
        <v>0</v>
      </c>
      <c r="K636" s="9">
        <v>0</v>
      </c>
      <c r="L636" s="9">
        <v>0</v>
      </c>
      <c r="M636" s="9">
        <v>0</v>
      </c>
      <c r="N636" s="9">
        <v>18353</v>
      </c>
      <c r="O636" s="9">
        <v>0</v>
      </c>
      <c r="P636" s="9">
        <v>0</v>
      </c>
      <c r="Q636" s="9">
        <f>SUM(R636+T636)</f>
        <v>0</v>
      </c>
      <c r="R636" s="9">
        <v>0</v>
      </c>
      <c r="S636" s="9">
        <v>0</v>
      </c>
      <c r="T636" s="9">
        <v>0</v>
      </c>
      <c r="U636" s="10">
        <f t="shared" si="219"/>
        <v>0.32281497898088052</v>
      </c>
    </row>
    <row r="637" spans="2:21">
      <c r="B637" s="11"/>
      <c r="C637" s="6"/>
      <c r="D637" s="6" t="s">
        <v>120</v>
      </c>
      <c r="E637" s="17" t="s">
        <v>77</v>
      </c>
      <c r="F637" s="18">
        <v>39351</v>
      </c>
      <c r="G637" s="9">
        <f>SUM(H637+Q637)</f>
        <v>155889</v>
      </c>
      <c r="H637" s="9">
        <f>SUM(I637+L637+M637+N637+O637+P637)</f>
        <v>155889</v>
      </c>
      <c r="I637" s="9">
        <f>SUM(J637:K637)</f>
        <v>155889</v>
      </c>
      <c r="J637" s="9">
        <v>155889</v>
      </c>
      <c r="K637" s="9">
        <v>0</v>
      </c>
      <c r="L637" s="9">
        <v>0</v>
      </c>
      <c r="M637" s="9">
        <v>0</v>
      </c>
      <c r="N637" s="9">
        <v>0</v>
      </c>
      <c r="O637" s="9">
        <v>0</v>
      </c>
      <c r="P637" s="9">
        <v>0</v>
      </c>
      <c r="Q637" s="9">
        <f>SUM(R637+T637)</f>
        <v>0</v>
      </c>
      <c r="R637" s="9">
        <v>0</v>
      </c>
      <c r="S637" s="9">
        <v>0</v>
      </c>
      <c r="T637" s="9">
        <v>0</v>
      </c>
      <c r="U637" s="10">
        <f t="shared" si="219"/>
        <v>3.9615003430662501</v>
      </c>
    </row>
    <row r="638" spans="2:21">
      <c r="B638" s="6"/>
      <c r="C638" s="6"/>
      <c r="D638" s="6">
        <v>4011</v>
      </c>
      <c r="E638" s="17" t="s">
        <v>77</v>
      </c>
      <c r="F638" s="18">
        <v>9301</v>
      </c>
      <c r="G638" s="9">
        <v>0</v>
      </c>
      <c r="H638" s="9">
        <v>0</v>
      </c>
      <c r="I638" s="9">
        <v>0</v>
      </c>
      <c r="J638" s="9">
        <v>0</v>
      </c>
      <c r="K638" s="9">
        <v>0</v>
      </c>
      <c r="L638" s="9">
        <v>0</v>
      </c>
      <c r="M638" s="9">
        <v>0</v>
      </c>
      <c r="N638" s="9">
        <v>0</v>
      </c>
      <c r="O638" s="9">
        <v>0</v>
      </c>
      <c r="P638" s="9">
        <v>0</v>
      </c>
      <c r="Q638" s="9">
        <v>0</v>
      </c>
      <c r="R638" s="9">
        <v>0</v>
      </c>
      <c r="S638" s="9">
        <v>0</v>
      </c>
      <c r="T638" s="9">
        <v>0</v>
      </c>
      <c r="U638" s="10">
        <f t="shared" si="219"/>
        <v>0</v>
      </c>
    </row>
    <row r="639" spans="2:21">
      <c r="B639" s="6"/>
      <c r="C639" s="6"/>
      <c r="D639" s="6">
        <v>4012</v>
      </c>
      <c r="E639" s="17" t="s">
        <v>77</v>
      </c>
      <c r="F639" s="18">
        <v>25923</v>
      </c>
      <c r="G639" s="9">
        <v>0</v>
      </c>
      <c r="H639" s="9">
        <v>0</v>
      </c>
      <c r="I639" s="9">
        <v>0</v>
      </c>
      <c r="J639" s="9">
        <v>0</v>
      </c>
      <c r="K639" s="9">
        <v>0</v>
      </c>
      <c r="L639" s="9">
        <v>0</v>
      </c>
      <c r="M639" s="9">
        <v>0</v>
      </c>
      <c r="N639" s="9">
        <v>0</v>
      </c>
      <c r="O639" s="9">
        <v>0</v>
      </c>
      <c r="P639" s="9">
        <v>0</v>
      </c>
      <c r="Q639" s="9">
        <v>0</v>
      </c>
      <c r="R639" s="9">
        <v>0</v>
      </c>
      <c r="S639" s="9">
        <v>0</v>
      </c>
      <c r="T639" s="9">
        <v>0</v>
      </c>
      <c r="U639" s="10">
        <f t="shared" si="219"/>
        <v>0</v>
      </c>
    </row>
    <row r="640" spans="2:21">
      <c r="B640" s="11"/>
      <c r="C640" s="6"/>
      <c r="D640" s="6" t="s">
        <v>265</v>
      </c>
      <c r="E640" s="17" t="s">
        <v>77</v>
      </c>
      <c r="F640" s="18">
        <v>338882</v>
      </c>
      <c r="G640" s="9">
        <f>SUM(H640+Q640)</f>
        <v>90160</v>
      </c>
      <c r="H640" s="9">
        <f>SUM(I640+L640+M640+N640+O640+P640)</f>
        <v>90160</v>
      </c>
      <c r="I640" s="9">
        <f>SUM(J640:K640)</f>
        <v>0</v>
      </c>
      <c r="J640" s="9">
        <v>0</v>
      </c>
      <c r="K640" s="9">
        <v>0</v>
      </c>
      <c r="L640" s="9">
        <v>0</v>
      </c>
      <c r="M640" s="9">
        <v>0</v>
      </c>
      <c r="N640" s="9">
        <v>90160</v>
      </c>
      <c r="O640" s="9">
        <v>0</v>
      </c>
      <c r="P640" s="9">
        <v>0</v>
      </c>
      <c r="Q640" s="9">
        <f>SUM(R640+T640)</f>
        <v>0</v>
      </c>
      <c r="R640" s="9">
        <v>0</v>
      </c>
      <c r="S640" s="9">
        <v>0</v>
      </c>
      <c r="T640" s="9">
        <v>0</v>
      </c>
      <c r="U640" s="10">
        <f t="shared" si="219"/>
        <v>0.26605130989547982</v>
      </c>
    </row>
    <row r="641" spans="2:21">
      <c r="B641" s="11"/>
      <c r="C641" s="6"/>
      <c r="D641" s="6" t="s">
        <v>266</v>
      </c>
      <c r="E641" s="17" t="s">
        <v>77</v>
      </c>
      <c r="F641" s="18">
        <v>44234</v>
      </c>
      <c r="G641" s="9">
        <f>SUM(H641+Q641)</f>
        <v>10788</v>
      </c>
      <c r="H641" s="9">
        <f>SUM(I641+L641+M641+N641+O641+P641)</f>
        <v>10788</v>
      </c>
      <c r="I641" s="9">
        <f>SUM(J641:K641)</f>
        <v>0</v>
      </c>
      <c r="J641" s="9">
        <v>0</v>
      </c>
      <c r="K641" s="9">
        <v>0</v>
      </c>
      <c r="L641" s="9">
        <v>0</v>
      </c>
      <c r="M641" s="9">
        <v>0</v>
      </c>
      <c r="N641" s="9">
        <v>10788</v>
      </c>
      <c r="O641" s="9">
        <v>0</v>
      </c>
      <c r="P641" s="9">
        <v>0</v>
      </c>
      <c r="Q641" s="9">
        <f>SUM(R641+T641)</f>
        <v>0</v>
      </c>
      <c r="R641" s="9">
        <v>0</v>
      </c>
      <c r="S641" s="9">
        <v>0</v>
      </c>
      <c r="T641" s="9">
        <v>0</v>
      </c>
      <c r="U641" s="10">
        <f t="shared" si="219"/>
        <v>0.24388479450196682</v>
      </c>
    </row>
    <row r="642" spans="2:21">
      <c r="B642" s="11"/>
      <c r="C642" s="6"/>
      <c r="D642" s="6" t="s">
        <v>305</v>
      </c>
      <c r="E642" s="17" t="s">
        <v>78</v>
      </c>
      <c r="F642" s="18">
        <v>23335</v>
      </c>
      <c r="G642" s="9">
        <f>SUM(H642+Q642)</f>
        <v>3579</v>
      </c>
      <c r="H642" s="9">
        <f>SUM(I642+L642+M642+N642+O642+P642)</f>
        <v>3579</v>
      </c>
      <c r="I642" s="9">
        <f>SUM(J642:K642)</f>
        <v>0</v>
      </c>
      <c r="J642" s="9">
        <v>0</v>
      </c>
      <c r="K642" s="9">
        <v>0</v>
      </c>
      <c r="L642" s="9">
        <v>0</v>
      </c>
      <c r="M642" s="9">
        <v>0</v>
      </c>
      <c r="N642" s="9">
        <v>3579</v>
      </c>
      <c r="O642" s="9">
        <v>0</v>
      </c>
      <c r="P642" s="9">
        <v>0</v>
      </c>
      <c r="Q642" s="9">
        <f>SUM(R642+T642)</f>
        <v>0</v>
      </c>
      <c r="R642" s="9">
        <v>0</v>
      </c>
      <c r="S642" s="9">
        <v>0</v>
      </c>
      <c r="T642" s="9">
        <v>0</v>
      </c>
      <c r="U642" s="10">
        <f t="shared" si="219"/>
        <v>0.15337475894578959</v>
      </c>
    </row>
    <row r="643" spans="2:21">
      <c r="B643" s="11"/>
      <c r="C643" s="6"/>
      <c r="D643" s="6" t="s">
        <v>306</v>
      </c>
      <c r="E643" s="17" t="s">
        <v>78</v>
      </c>
      <c r="F643" s="18">
        <v>3344</v>
      </c>
      <c r="G643" s="9">
        <f>SUM(H643+Q643)</f>
        <v>421</v>
      </c>
      <c r="H643" s="9">
        <f>SUM(I643+L643+M643+N643+O643+P643)</f>
        <v>421</v>
      </c>
      <c r="I643" s="9">
        <f>SUM(J643:K643)</f>
        <v>0</v>
      </c>
      <c r="J643" s="9">
        <v>0</v>
      </c>
      <c r="K643" s="9">
        <v>0</v>
      </c>
      <c r="L643" s="9">
        <v>0</v>
      </c>
      <c r="M643" s="9">
        <v>0</v>
      </c>
      <c r="N643" s="9">
        <v>421</v>
      </c>
      <c r="O643" s="9">
        <v>0</v>
      </c>
      <c r="P643" s="9">
        <v>0</v>
      </c>
      <c r="Q643" s="9">
        <f>SUM(R643+T643)</f>
        <v>0</v>
      </c>
      <c r="R643" s="9">
        <v>0</v>
      </c>
      <c r="S643" s="9">
        <v>0</v>
      </c>
      <c r="T643" s="9">
        <v>0</v>
      </c>
      <c r="U643" s="10">
        <f t="shared" si="219"/>
        <v>0.12589712918660287</v>
      </c>
    </row>
    <row r="644" spans="2:21">
      <c r="B644" s="11"/>
      <c r="C644" s="6"/>
      <c r="D644" s="6" t="s">
        <v>122</v>
      </c>
      <c r="E644" s="17" t="s">
        <v>79</v>
      </c>
      <c r="F644" s="18">
        <v>28310</v>
      </c>
      <c r="G644" s="9">
        <f>SUM(H644+Q644)</f>
        <v>19312</v>
      </c>
      <c r="H644" s="9">
        <f>SUM(I644+L644+M644+N644+O644+P644)</f>
        <v>19312</v>
      </c>
      <c r="I644" s="9">
        <f>SUM(J644:K644)</f>
        <v>19312</v>
      </c>
      <c r="J644" s="9">
        <v>19312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f>SUM(R644+T644)</f>
        <v>0</v>
      </c>
      <c r="R644" s="9">
        <v>0</v>
      </c>
      <c r="S644" s="9">
        <v>0</v>
      </c>
      <c r="T644" s="9">
        <v>0</v>
      </c>
      <c r="U644" s="10">
        <f t="shared" si="219"/>
        <v>0.68216178028965035</v>
      </c>
    </row>
    <row r="645" spans="2:21">
      <c r="B645" s="6"/>
      <c r="C645" s="6"/>
      <c r="D645" s="6">
        <v>4111</v>
      </c>
      <c r="E645" s="17" t="s">
        <v>79</v>
      </c>
      <c r="F645" s="18">
        <v>1600</v>
      </c>
      <c r="G645" s="9">
        <v>0</v>
      </c>
      <c r="H645" s="9">
        <v>0</v>
      </c>
      <c r="I645" s="9">
        <v>0</v>
      </c>
      <c r="J645" s="9">
        <v>0</v>
      </c>
      <c r="K645" s="9">
        <v>0</v>
      </c>
      <c r="L645" s="9">
        <v>0</v>
      </c>
      <c r="M645" s="9">
        <v>0</v>
      </c>
      <c r="N645" s="9">
        <v>0</v>
      </c>
      <c r="O645" s="9">
        <v>0</v>
      </c>
      <c r="P645" s="9">
        <v>0</v>
      </c>
      <c r="Q645" s="9">
        <v>0</v>
      </c>
      <c r="R645" s="9">
        <v>0</v>
      </c>
      <c r="S645" s="9">
        <v>0</v>
      </c>
      <c r="T645" s="9">
        <v>0</v>
      </c>
      <c r="U645" s="10">
        <f t="shared" si="219"/>
        <v>0</v>
      </c>
    </row>
    <row r="646" spans="2:21">
      <c r="B646" s="6"/>
      <c r="C646" s="6"/>
      <c r="D646" s="6">
        <v>4112</v>
      </c>
      <c r="E646" s="17" t="s">
        <v>79</v>
      </c>
      <c r="F646" s="18">
        <v>4457</v>
      </c>
      <c r="G646" s="9">
        <v>0</v>
      </c>
      <c r="H646" s="9">
        <v>0</v>
      </c>
      <c r="I646" s="9">
        <v>0</v>
      </c>
      <c r="J646" s="9">
        <v>0</v>
      </c>
      <c r="K646" s="9">
        <v>0</v>
      </c>
      <c r="L646" s="9">
        <v>0</v>
      </c>
      <c r="M646" s="9">
        <v>0</v>
      </c>
      <c r="N646" s="9">
        <v>0</v>
      </c>
      <c r="O646" s="9">
        <v>0</v>
      </c>
      <c r="P646" s="9">
        <v>0</v>
      </c>
      <c r="Q646" s="9">
        <v>0</v>
      </c>
      <c r="R646" s="9">
        <v>0</v>
      </c>
      <c r="S646" s="9">
        <v>0</v>
      </c>
      <c r="T646" s="9">
        <v>0</v>
      </c>
      <c r="U646" s="10">
        <f t="shared" si="219"/>
        <v>0</v>
      </c>
    </row>
    <row r="647" spans="2:21">
      <c r="B647" s="11"/>
      <c r="C647" s="6"/>
      <c r="D647" s="6" t="s">
        <v>267</v>
      </c>
      <c r="E647" s="17" t="s">
        <v>79</v>
      </c>
      <c r="F647" s="18">
        <v>137737</v>
      </c>
      <c r="G647" s="9">
        <f>SUM(H647+Q647)</f>
        <v>39275</v>
      </c>
      <c r="H647" s="9">
        <f>SUM(I647+L647+M647+N647+O647+P647)</f>
        <v>39275</v>
      </c>
      <c r="I647" s="9">
        <f>SUM(J647:K647)</f>
        <v>0</v>
      </c>
      <c r="J647" s="9">
        <v>0</v>
      </c>
      <c r="K647" s="9">
        <v>0</v>
      </c>
      <c r="L647" s="9">
        <v>0</v>
      </c>
      <c r="M647" s="9">
        <v>0</v>
      </c>
      <c r="N647" s="9">
        <v>39275</v>
      </c>
      <c r="O647" s="9">
        <v>0</v>
      </c>
      <c r="P647" s="9">
        <v>0</v>
      </c>
      <c r="Q647" s="9">
        <f>SUM(R647+T647)</f>
        <v>0</v>
      </c>
      <c r="R647" s="9">
        <v>0</v>
      </c>
      <c r="S647" s="9">
        <v>0</v>
      </c>
      <c r="T647" s="9">
        <v>0</v>
      </c>
      <c r="U647" s="10">
        <f t="shared" si="219"/>
        <v>0.28514487755650259</v>
      </c>
    </row>
    <row r="648" spans="2:21">
      <c r="B648" s="11"/>
      <c r="C648" s="6"/>
      <c r="D648" s="6" t="s">
        <v>268</v>
      </c>
      <c r="E648" s="17" t="s">
        <v>79</v>
      </c>
      <c r="F648" s="18">
        <v>19161</v>
      </c>
      <c r="G648" s="9">
        <f>SUM(H648+Q648)</f>
        <v>4615</v>
      </c>
      <c r="H648" s="9">
        <f>SUM(I648+L648+M648+N648+O648+P648)</f>
        <v>4615</v>
      </c>
      <c r="I648" s="9">
        <f>SUM(J648:K648)</f>
        <v>0</v>
      </c>
      <c r="J648" s="9">
        <v>0</v>
      </c>
      <c r="K648" s="9">
        <v>0</v>
      </c>
      <c r="L648" s="9">
        <v>0</v>
      </c>
      <c r="M648" s="9">
        <v>0</v>
      </c>
      <c r="N648" s="9">
        <v>4615</v>
      </c>
      <c r="O648" s="9">
        <v>0</v>
      </c>
      <c r="P648" s="9">
        <v>0</v>
      </c>
      <c r="Q648" s="9">
        <f>SUM(R648+T648)</f>
        <v>0</v>
      </c>
      <c r="R648" s="9">
        <v>0</v>
      </c>
      <c r="S648" s="9">
        <v>0</v>
      </c>
      <c r="T648" s="9">
        <v>0</v>
      </c>
      <c r="U648" s="10">
        <f t="shared" si="219"/>
        <v>0.24085381765043579</v>
      </c>
    </row>
    <row r="649" spans="2:21">
      <c r="B649" s="11"/>
      <c r="C649" s="6"/>
      <c r="D649" s="6" t="s">
        <v>123</v>
      </c>
      <c r="E649" s="17" t="s">
        <v>80</v>
      </c>
      <c r="F649" s="18">
        <v>3960</v>
      </c>
      <c r="G649" s="9">
        <f>SUM(H649+Q649)</f>
        <v>2744</v>
      </c>
      <c r="H649" s="9">
        <f>SUM(I649+L649+M649+N649+O649+P649)</f>
        <v>2744</v>
      </c>
      <c r="I649" s="9">
        <f>SUM(J649:K649)</f>
        <v>2744</v>
      </c>
      <c r="J649" s="9">
        <v>2744</v>
      </c>
      <c r="K649" s="9">
        <v>0</v>
      </c>
      <c r="L649" s="9">
        <v>0</v>
      </c>
      <c r="M649" s="9">
        <v>0</v>
      </c>
      <c r="N649" s="9">
        <v>0</v>
      </c>
      <c r="O649" s="9">
        <v>0</v>
      </c>
      <c r="P649" s="9">
        <v>0</v>
      </c>
      <c r="Q649" s="9">
        <f>SUM(R649+T649)</f>
        <v>0</v>
      </c>
      <c r="R649" s="9">
        <v>0</v>
      </c>
      <c r="S649" s="9">
        <v>0</v>
      </c>
      <c r="T649" s="9">
        <v>0</v>
      </c>
      <c r="U649" s="10">
        <f t="shared" si="219"/>
        <v>0.69292929292929295</v>
      </c>
    </row>
    <row r="650" spans="2:21">
      <c r="B650" s="6"/>
      <c r="C650" s="6"/>
      <c r="D650" s="6">
        <v>4121</v>
      </c>
      <c r="E650" s="17" t="s">
        <v>80</v>
      </c>
      <c r="F650" s="18">
        <v>99</v>
      </c>
      <c r="G650" s="9">
        <v>0</v>
      </c>
      <c r="H650" s="9">
        <v>0</v>
      </c>
      <c r="I650" s="9">
        <v>0</v>
      </c>
      <c r="J650" s="9">
        <v>0</v>
      </c>
      <c r="K650" s="9">
        <v>0</v>
      </c>
      <c r="L650" s="9">
        <v>0</v>
      </c>
      <c r="M650" s="9">
        <v>0</v>
      </c>
      <c r="N650" s="9">
        <v>0</v>
      </c>
      <c r="O650" s="9">
        <v>0</v>
      </c>
      <c r="P650" s="9">
        <v>0</v>
      </c>
      <c r="Q650" s="9">
        <v>0</v>
      </c>
      <c r="R650" s="9">
        <v>0</v>
      </c>
      <c r="S650" s="9">
        <v>0</v>
      </c>
      <c r="T650" s="9">
        <v>0</v>
      </c>
      <c r="U650" s="10">
        <f t="shared" si="219"/>
        <v>0</v>
      </c>
    </row>
    <row r="651" spans="2:21">
      <c r="B651" s="6"/>
      <c r="C651" s="6"/>
      <c r="D651" s="6">
        <v>4122</v>
      </c>
      <c r="E651" s="17" t="s">
        <v>80</v>
      </c>
      <c r="F651" s="18">
        <v>494</v>
      </c>
      <c r="G651" s="9">
        <v>0</v>
      </c>
      <c r="H651" s="9">
        <v>0</v>
      </c>
      <c r="I651" s="9">
        <v>0</v>
      </c>
      <c r="J651" s="9">
        <v>0</v>
      </c>
      <c r="K651" s="9">
        <v>0</v>
      </c>
      <c r="L651" s="9">
        <v>0</v>
      </c>
      <c r="M651" s="9">
        <v>0</v>
      </c>
      <c r="N651" s="9">
        <v>0</v>
      </c>
      <c r="O651" s="9">
        <v>0</v>
      </c>
      <c r="P651" s="9">
        <v>0</v>
      </c>
      <c r="Q651" s="9">
        <v>0</v>
      </c>
      <c r="R651" s="9">
        <v>0</v>
      </c>
      <c r="S651" s="9">
        <v>0</v>
      </c>
      <c r="T651" s="9">
        <v>0</v>
      </c>
      <c r="U651" s="10">
        <f t="shared" si="219"/>
        <v>0</v>
      </c>
    </row>
    <row r="652" spans="2:21">
      <c r="B652" s="11"/>
      <c r="C652" s="6"/>
      <c r="D652" s="6" t="s">
        <v>269</v>
      </c>
      <c r="E652" s="17" t="s">
        <v>80</v>
      </c>
      <c r="F652" s="18">
        <v>52095</v>
      </c>
      <c r="G652" s="9">
        <f>SUM(H652+Q652)</f>
        <v>5568</v>
      </c>
      <c r="H652" s="9">
        <f>SUM(I652+L652+M652+N652+O652+P652)</f>
        <v>5568</v>
      </c>
      <c r="I652" s="9">
        <f>SUM(J652:K652)</f>
        <v>0</v>
      </c>
      <c r="J652" s="9">
        <v>0</v>
      </c>
      <c r="K652" s="9">
        <v>0</v>
      </c>
      <c r="L652" s="9">
        <v>0</v>
      </c>
      <c r="M652" s="9">
        <v>0</v>
      </c>
      <c r="N652" s="9">
        <v>5568</v>
      </c>
      <c r="O652" s="9">
        <v>0</v>
      </c>
      <c r="P652" s="9">
        <v>0</v>
      </c>
      <c r="Q652" s="9">
        <f>SUM(R652+T652)</f>
        <v>0</v>
      </c>
      <c r="R652" s="9">
        <v>0</v>
      </c>
      <c r="S652" s="9">
        <v>0</v>
      </c>
      <c r="T652" s="9">
        <v>0</v>
      </c>
      <c r="U652" s="10">
        <f t="shared" si="219"/>
        <v>0.1068816585084941</v>
      </c>
    </row>
    <row r="653" spans="2:21">
      <c r="B653" s="11"/>
      <c r="C653" s="6"/>
      <c r="D653" s="6" t="s">
        <v>270</v>
      </c>
      <c r="E653" s="17" t="s">
        <v>80</v>
      </c>
      <c r="F653" s="18">
        <v>5841</v>
      </c>
      <c r="G653" s="9">
        <f>SUM(H653+Q653)</f>
        <v>654</v>
      </c>
      <c r="H653" s="9">
        <f>SUM(I653+L653+M653+N653+O653+P653)</f>
        <v>654</v>
      </c>
      <c r="I653" s="9">
        <f>SUM(J653:K653)</f>
        <v>0</v>
      </c>
      <c r="J653" s="9">
        <v>0</v>
      </c>
      <c r="K653" s="9">
        <v>0</v>
      </c>
      <c r="L653" s="9">
        <v>0</v>
      </c>
      <c r="M653" s="9">
        <v>0</v>
      </c>
      <c r="N653" s="9">
        <v>654</v>
      </c>
      <c r="O653" s="9">
        <v>0</v>
      </c>
      <c r="P653" s="9">
        <v>0</v>
      </c>
      <c r="Q653" s="9">
        <f>SUM(R653+T653)</f>
        <v>0</v>
      </c>
      <c r="R653" s="9">
        <v>0</v>
      </c>
      <c r="S653" s="9">
        <v>0</v>
      </c>
      <c r="T653" s="9">
        <v>0</v>
      </c>
      <c r="U653" s="10">
        <f t="shared" si="219"/>
        <v>0.11196712891628145</v>
      </c>
    </row>
    <row r="654" spans="2:21">
      <c r="B654" s="11"/>
      <c r="C654" s="6"/>
      <c r="D654" s="6" t="s">
        <v>103</v>
      </c>
      <c r="E654" s="17" t="s">
        <v>81</v>
      </c>
      <c r="F654" s="18">
        <v>113822</v>
      </c>
      <c r="G654" s="9">
        <f>SUM(H654+Q654)</f>
        <v>111500</v>
      </c>
      <c r="H654" s="9">
        <f>SUM(I654+L654+M654+N654+O654+P654)</f>
        <v>111500</v>
      </c>
      <c r="I654" s="9">
        <f>SUM(J654:K654)</f>
        <v>111500</v>
      </c>
      <c r="J654" s="9">
        <v>111500</v>
      </c>
      <c r="K654" s="9">
        <v>0</v>
      </c>
      <c r="L654" s="9">
        <v>0</v>
      </c>
      <c r="M654" s="9">
        <v>0</v>
      </c>
      <c r="N654" s="9">
        <v>0</v>
      </c>
      <c r="O654" s="9">
        <v>0</v>
      </c>
      <c r="P654" s="9">
        <v>0</v>
      </c>
      <c r="Q654" s="9">
        <f>SUM(R654+T654)</f>
        <v>0</v>
      </c>
      <c r="R654" s="9">
        <v>0</v>
      </c>
      <c r="S654" s="9">
        <v>0</v>
      </c>
      <c r="T654" s="9">
        <v>0</v>
      </c>
      <c r="U654" s="10">
        <f t="shared" si="219"/>
        <v>0.97959972588778965</v>
      </c>
    </row>
    <row r="655" spans="2:21">
      <c r="B655" s="6"/>
      <c r="C655" s="6"/>
      <c r="D655" s="6">
        <v>4171</v>
      </c>
      <c r="E655" s="17" t="s">
        <v>81</v>
      </c>
      <c r="F655" s="18">
        <v>32199</v>
      </c>
      <c r="G655" s="9">
        <v>0</v>
      </c>
      <c r="H655" s="9">
        <v>0</v>
      </c>
      <c r="I655" s="9">
        <v>0</v>
      </c>
      <c r="J655" s="9">
        <v>0</v>
      </c>
      <c r="K655" s="9">
        <v>0</v>
      </c>
      <c r="L655" s="9">
        <v>0</v>
      </c>
      <c r="M655" s="9">
        <v>0</v>
      </c>
      <c r="N655" s="9">
        <v>0</v>
      </c>
      <c r="O655" s="9">
        <v>0</v>
      </c>
      <c r="P655" s="9">
        <v>0</v>
      </c>
      <c r="Q655" s="9">
        <v>0</v>
      </c>
      <c r="R655" s="9">
        <v>0</v>
      </c>
      <c r="S655" s="9">
        <v>0</v>
      </c>
      <c r="T655" s="9">
        <v>0</v>
      </c>
      <c r="U655" s="10">
        <f t="shared" si="219"/>
        <v>0</v>
      </c>
    </row>
    <row r="656" spans="2:21">
      <c r="B656" s="11"/>
      <c r="C656" s="6"/>
      <c r="D656" s="6" t="s">
        <v>307</v>
      </c>
      <c r="E656" s="17" t="s">
        <v>81</v>
      </c>
      <c r="F656" s="18">
        <v>209173</v>
      </c>
      <c r="G656" s="9">
        <f>SUM(H656+Q656)</f>
        <v>89485</v>
      </c>
      <c r="H656" s="9">
        <f>SUM(I656+L656+M656+N656+O656+P656)</f>
        <v>89485</v>
      </c>
      <c r="I656" s="9">
        <f>SUM(J656:K656)</f>
        <v>0</v>
      </c>
      <c r="J656" s="9">
        <v>0</v>
      </c>
      <c r="K656" s="9">
        <v>0</v>
      </c>
      <c r="L656" s="9">
        <v>0</v>
      </c>
      <c r="M656" s="9">
        <v>0</v>
      </c>
      <c r="N656" s="9">
        <v>89485</v>
      </c>
      <c r="O656" s="9">
        <v>0</v>
      </c>
      <c r="P656" s="9">
        <v>0</v>
      </c>
      <c r="Q656" s="9">
        <f>SUM(R656+T656)</f>
        <v>0</v>
      </c>
      <c r="R656" s="9">
        <v>0</v>
      </c>
      <c r="S656" s="9">
        <v>0</v>
      </c>
      <c r="T656" s="9">
        <v>0</v>
      </c>
      <c r="U656" s="10">
        <f t="shared" si="219"/>
        <v>0.42780377964651267</v>
      </c>
    </row>
    <row r="657" spans="2:21">
      <c r="B657" s="11"/>
      <c r="C657" s="6"/>
      <c r="D657" s="6" t="s">
        <v>308</v>
      </c>
      <c r="E657" s="17" t="s">
        <v>81</v>
      </c>
      <c r="F657" s="18">
        <v>35943</v>
      </c>
      <c r="G657" s="9">
        <f>SUM(H657+Q657)</f>
        <v>10315</v>
      </c>
      <c r="H657" s="9">
        <f>SUM(I657+L657+M657+N657+O657+P657)</f>
        <v>10315</v>
      </c>
      <c r="I657" s="9">
        <f>SUM(J657:K657)</f>
        <v>0</v>
      </c>
      <c r="J657" s="9">
        <v>0</v>
      </c>
      <c r="K657" s="9">
        <v>0</v>
      </c>
      <c r="L657" s="9">
        <v>0</v>
      </c>
      <c r="M657" s="9">
        <v>0</v>
      </c>
      <c r="N657" s="9">
        <v>10315</v>
      </c>
      <c r="O657" s="9">
        <v>0</v>
      </c>
      <c r="P657" s="9">
        <v>0</v>
      </c>
      <c r="Q657" s="9">
        <f>SUM(R657+T657)</f>
        <v>0</v>
      </c>
      <c r="R657" s="9">
        <v>0</v>
      </c>
      <c r="S657" s="9">
        <v>0</v>
      </c>
      <c r="T657" s="9">
        <v>0</v>
      </c>
      <c r="U657" s="10">
        <f t="shared" si="219"/>
        <v>0.28698216620760647</v>
      </c>
    </row>
    <row r="658" spans="2:21">
      <c r="B658" s="6"/>
      <c r="C658" s="6"/>
      <c r="D658" s="6">
        <v>4190</v>
      </c>
      <c r="E658" s="17" t="s">
        <v>124</v>
      </c>
      <c r="F658" s="18">
        <v>3800</v>
      </c>
      <c r="G658" s="9">
        <v>0</v>
      </c>
      <c r="H658" s="9">
        <v>0</v>
      </c>
      <c r="I658" s="9">
        <v>0</v>
      </c>
      <c r="J658" s="9">
        <v>0</v>
      </c>
      <c r="K658" s="9">
        <v>0</v>
      </c>
      <c r="L658" s="9">
        <v>0</v>
      </c>
      <c r="M658" s="9">
        <v>0</v>
      </c>
      <c r="N658" s="9">
        <v>0</v>
      </c>
      <c r="O658" s="9">
        <v>0</v>
      </c>
      <c r="P658" s="9">
        <v>0</v>
      </c>
      <c r="Q658" s="9">
        <v>0</v>
      </c>
      <c r="R658" s="9">
        <v>0</v>
      </c>
      <c r="S658" s="9">
        <v>0</v>
      </c>
      <c r="T658" s="9">
        <v>0</v>
      </c>
      <c r="U658" s="10">
        <f t="shared" si="219"/>
        <v>0</v>
      </c>
    </row>
    <row r="659" spans="2:21">
      <c r="B659" s="11"/>
      <c r="C659" s="6"/>
      <c r="D659" s="6" t="s">
        <v>125</v>
      </c>
      <c r="E659" s="17" t="s">
        <v>65</v>
      </c>
      <c r="F659" s="18">
        <v>169012</v>
      </c>
      <c r="G659" s="9">
        <f>SUM(H659+Q659)</f>
        <v>70600</v>
      </c>
      <c r="H659" s="9">
        <f>SUM(I659+L659+M659+N659+O659+P659)</f>
        <v>70600</v>
      </c>
      <c r="I659" s="9">
        <f>SUM(J659:K659)</f>
        <v>70600</v>
      </c>
      <c r="J659" s="9">
        <v>0</v>
      </c>
      <c r="K659" s="9">
        <v>70600</v>
      </c>
      <c r="L659" s="9">
        <v>0</v>
      </c>
      <c r="M659" s="9">
        <v>0</v>
      </c>
      <c r="N659" s="9">
        <v>0</v>
      </c>
      <c r="O659" s="9">
        <v>0</v>
      </c>
      <c r="P659" s="9">
        <v>0</v>
      </c>
      <c r="Q659" s="9">
        <f>SUM(R659+T659)</f>
        <v>0</v>
      </c>
      <c r="R659" s="9">
        <v>0</v>
      </c>
      <c r="S659" s="9">
        <v>0</v>
      </c>
      <c r="T659" s="9">
        <v>0</v>
      </c>
      <c r="U659" s="10">
        <f t="shared" si="219"/>
        <v>0.41772181856909568</v>
      </c>
    </row>
    <row r="660" spans="2:21">
      <c r="B660" s="6"/>
      <c r="C660" s="6"/>
      <c r="D660" s="6">
        <v>4211</v>
      </c>
      <c r="E660" s="17" t="s">
        <v>65</v>
      </c>
      <c r="F660" s="18">
        <v>1500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10">
        <f t="shared" si="219"/>
        <v>0</v>
      </c>
    </row>
    <row r="661" spans="2:21">
      <c r="B661" s="6"/>
      <c r="C661" s="6"/>
      <c r="D661" s="6">
        <v>4212</v>
      </c>
      <c r="E661" s="17" t="s">
        <v>65</v>
      </c>
      <c r="F661" s="18">
        <v>2000</v>
      </c>
      <c r="G661" s="9">
        <v>0</v>
      </c>
      <c r="H661" s="9">
        <v>0</v>
      </c>
      <c r="I661" s="9">
        <v>0</v>
      </c>
      <c r="J661" s="9">
        <v>0</v>
      </c>
      <c r="K661" s="9">
        <v>0</v>
      </c>
      <c r="L661" s="9">
        <v>0</v>
      </c>
      <c r="M661" s="9">
        <v>0</v>
      </c>
      <c r="N661" s="9">
        <v>0</v>
      </c>
      <c r="O661" s="9">
        <v>0</v>
      </c>
      <c r="P661" s="9">
        <v>0</v>
      </c>
      <c r="Q661" s="9">
        <v>0</v>
      </c>
      <c r="R661" s="9">
        <v>0</v>
      </c>
      <c r="S661" s="9">
        <v>0</v>
      </c>
      <c r="T661" s="9">
        <v>0</v>
      </c>
      <c r="U661" s="10">
        <f t="shared" si="219"/>
        <v>0</v>
      </c>
    </row>
    <row r="662" spans="2:21">
      <c r="B662" s="11"/>
      <c r="C662" s="6"/>
      <c r="D662" s="6" t="s">
        <v>271</v>
      </c>
      <c r="E662" s="17" t="s">
        <v>65</v>
      </c>
      <c r="F662" s="18">
        <v>274468</v>
      </c>
      <c r="G662" s="9">
        <f>SUM(H662+Q662)</f>
        <v>44843</v>
      </c>
      <c r="H662" s="9">
        <f>SUM(I662+L662+M662+N662+O662+P662)</f>
        <v>44843</v>
      </c>
      <c r="I662" s="9">
        <f>SUM(J662:K662)</f>
        <v>0</v>
      </c>
      <c r="J662" s="9">
        <v>0</v>
      </c>
      <c r="K662" s="9">
        <v>0</v>
      </c>
      <c r="L662" s="9">
        <v>0</v>
      </c>
      <c r="M662" s="9">
        <v>0</v>
      </c>
      <c r="N662" s="9">
        <v>44843</v>
      </c>
      <c r="O662" s="9">
        <v>0</v>
      </c>
      <c r="P662" s="9">
        <v>0</v>
      </c>
      <c r="Q662" s="9">
        <f>SUM(R662+T662)</f>
        <v>0</v>
      </c>
      <c r="R662" s="9">
        <v>0</v>
      </c>
      <c r="S662" s="9">
        <v>0</v>
      </c>
      <c r="T662" s="9">
        <v>0</v>
      </c>
      <c r="U662" s="10">
        <f t="shared" ref="U662:U691" si="221">G662/F662</f>
        <v>0.16338152352915458</v>
      </c>
    </row>
    <row r="663" spans="2:21">
      <c r="B663" s="11"/>
      <c r="C663" s="6"/>
      <c r="D663" s="6" t="s">
        <v>272</v>
      </c>
      <c r="E663" s="17" t="s">
        <v>65</v>
      </c>
      <c r="F663" s="18">
        <v>33234</v>
      </c>
      <c r="G663" s="9">
        <f>SUM(H663+Q663)</f>
        <v>5267</v>
      </c>
      <c r="H663" s="9">
        <f>SUM(I663+L663+M663+N663+O663+P663)</f>
        <v>5267</v>
      </c>
      <c r="I663" s="9">
        <f>SUM(J663:K663)</f>
        <v>0</v>
      </c>
      <c r="J663" s="9">
        <v>0</v>
      </c>
      <c r="K663" s="9">
        <v>0</v>
      </c>
      <c r="L663" s="9">
        <v>0</v>
      </c>
      <c r="M663" s="9">
        <v>0</v>
      </c>
      <c r="N663" s="9">
        <v>5267</v>
      </c>
      <c r="O663" s="9">
        <v>0</v>
      </c>
      <c r="P663" s="9">
        <v>0</v>
      </c>
      <c r="Q663" s="9">
        <f>SUM(R663+T663)</f>
        <v>0</v>
      </c>
      <c r="R663" s="9">
        <v>0</v>
      </c>
      <c r="S663" s="9">
        <v>0</v>
      </c>
      <c r="T663" s="9">
        <v>0</v>
      </c>
      <c r="U663" s="10">
        <f t="shared" si="221"/>
        <v>0.15848227718601432</v>
      </c>
    </row>
    <row r="664" spans="2:21">
      <c r="B664" s="11"/>
      <c r="C664" s="6"/>
      <c r="D664" s="6" t="s">
        <v>218</v>
      </c>
      <c r="E664" s="17" t="s">
        <v>195</v>
      </c>
      <c r="F664" s="18">
        <v>5552</v>
      </c>
      <c r="G664" s="9">
        <f>SUM(H664+Q664)</f>
        <v>6000</v>
      </c>
      <c r="H664" s="9">
        <f>SUM(I664+L664+M664+N664+O664+P664)</f>
        <v>6000</v>
      </c>
      <c r="I664" s="9">
        <f>SUM(J664:K664)</f>
        <v>6000</v>
      </c>
      <c r="J664" s="9">
        <v>0</v>
      </c>
      <c r="K664" s="9">
        <v>6000</v>
      </c>
      <c r="L664" s="9">
        <v>0</v>
      </c>
      <c r="M664" s="9">
        <v>0</v>
      </c>
      <c r="N664" s="9">
        <v>0</v>
      </c>
      <c r="O664" s="9">
        <v>0</v>
      </c>
      <c r="P664" s="9">
        <v>0</v>
      </c>
      <c r="Q664" s="9">
        <f>SUM(R664+T664)</f>
        <v>0</v>
      </c>
      <c r="R664" s="9">
        <v>0</v>
      </c>
      <c r="S664" s="9">
        <v>0</v>
      </c>
      <c r="T664" s="9">
        <v>0</v>
      </c>
      <c r="U664" s="10">
        <f t="shared" si="221"/>
        <v>1.0806916426512969</v>
      </c>
    </row>
    <row r="665" spans="2:21">
      <c r="B665" s="6"/>
      <c r="C665" s="6"/>
      <c r="D665" s="6">
        <v>4241</v>
      </c>
      <c r="E665" s="17" t="s">
        <v>195</v>
      </c>
      <c r="F665" s="18">
        <v>2000</v>
      </c>
      <c r="G665" s="9">
        <v>0</v>
      </c>
      <c r="H665" s="9">
        <v>0</v>
      </c>
      <c r="I665" s="9">
        <v>0</v>
      </c>
      <c r="J665" s="9">
        <v>0</v>
      </c>
      <c r="K665" s="9">
        <v>0</v>
      </c>
      <c r="L665" s="9">
        <v>0</v>
      </c>
      <c r="M665" s="9">
        <v>0</v>
      </c>
      <c r="N665" s="9">
        <v>0</v>
      </c>
      <c r="O665" s="9">
        <v>0</v>
      </c>
      <c r="P665" s="9">
        <v>0</v>
      </c>
      <c r="Q665" s="9">
        <v>0</v>
      </c>
      <c r="R665" s="9">
        <v>0</v>
      </c>
      <c r="S665" s="9">
        <v>0</v>
      </c>
      <c r="T665" s="9">
        <v>0</v>
      </c>
      <c r="U665" s="10">
        <f t="shared" si="221"/>
        <v>0</v>
      </c>
    </row>
    <row r="666" spans="2:21">
      <c r="B666" s="11"/>
      <c r="C666" s="6"/>
      <c r="D666" s="6" t="s">
        <v>273</v>
      </c>
      <c r="E666" s="17" t="s">
        <v>195</v>
      </c>
      <c r="F666" s="18">
        <v>82884</v>
      </c>
      <c r="G666" s="9">
        <f>SUM(H666+Q666)</f>
        <v>26845</v>
      </c>
      <c r="H666" s="9">
        <f>SUM(I666+L666+M666+N666+O666+P666)</f>
        <v>26845</v>
      </c>
      <c r="I666" s="9">
        <f>SUM(J666:K666)</f>
        <v>0</v>
      </c>
      <c r="J666" s="9">
        <v>0</v>
      </c>
      <c r="K666" s="9">
        <v>0</v>
      </c>
      <c r="L666" s="9">
        <v>0</v>
      </c>
      <c r="M666" s="9">
        <v>0</v>
      </c>
      <c r="N666" s="9">
        <v>26845</v>
      </c>
      <c r="O666" s="9">
        <v>0</v>
      </c>
      <c r="P666" s="9">
        <v>0</v>
      </c>
      <c r="Q666" s="9">
        <f>SUM(R666+T666)</f>
        <v>0</v>
      </c>
      <c r="R666" s="9">
        <v>0</v>
      </c>
      <c r="S666" s="9">
        <v>0</v>
      </c>
      <c r="T666" s="9">
        <v>0</v>
      </c>
      <c r="U666" s="10">
        <f t="shared" si="221"/>
        <v>0.32388639544423531</v>
      </c>
    </row>
    <row r="667" spans="2:21">
      <c r="B667" s="11"/>
      <c r="C667" s="6"/>
      <c r="D667" s="6" t="s">
        <v>274</v>
      </c>
      <c r="E667" s="17" t="s">
        <v>195</v>
      </c>
      <c r="F667" s="18">
        <v>34664</v>
      </c>
      <c r="G667" s="9">
        <f>SUM(H667+Q667)</f>
        <v>3155</v>
      </c>
      <c r="H667" s="9">
        <f>SUM(I667+L667+M667+N667+O667+P667)</f>
        <v>3155</v>
      </c>
      <c r="I667" s="9">
        <f>SUM(J667:K667)</f>
        <v>0</v>
      </c>
      <c r="J667" s="9">
        <v>0</v>
      </c>
      <c r="K667" s="9">
        <v>0</v>
      </c>
      <c r="L667" s="9">
        <v>0</v>
      </c>
      <c r="M667" s="9">
        <v>0</v>
      </c>
      <c r="N667" s="9">
        <v>3155</v>
      </c>
      <c r="O667" s="9">
        <v>0</v>
      </c>
      <c r="P667" s="9">
        <v>0</v>
      </c>
      <c r="Q667" s="9">
        <f>SUM(R667+T667)</f>
        <v>0</v>
      </c>
      <c r="R667" s="9">
        <v>0</v>
      </c>
      <c r="S667" s="9">
        <v>0</v>
      </c>
      <c r="T667" s="9">
        <v>0</v>
      </c>
      <c r="U667" s="10">
        <f t="shared" si="221"/>
        <v>9.101661666282021E-2</v>
      </c>
    </row>
    <row r="668" spans="2:21">
      <c r="B668" s="6"/>
      <c r="C668" s="6"/>
      <c r="D668" s="6">
        <v>4277</v>
      </c>
      <c r="E668" s="17" t="s">
        <v>98</v>
      </c>
      <c r="F668" s="18">
        <v>70495</v>
      </c>
      <c r="G668" s="9">
        <v>0</v>
      </c>
      <c r="H668" s="9">
        <v>0</v>
      </c>
      <c r="I668" s="9">
        <v>0</v>
      </c>
      <c r="J668" s="9">
        <v>0</v>
      </c>
      <c r="K668" s="9">
        <v>0</v>
      </c>
      <c r="L668" s="9">
        <v>0</v>
      </c>
      <c r="M668" s="9">
        <v>0</v>
      </c>
      <c r="N668" s="9">
        <v>0</v>
      </c>
      <c r="O668" s="9">
        <v>0</v>
      </c>
      <c r="P668" s="9">
        <v>0</v>
      </c>
      <c r="Q668" s="9">
        <v>0</v>
      </c>
      <c r="R668" s="9">
        <v>0</v>
      </c>
      <c r="S668" s="9">
        <v>0</v>
      </c>
      <c r="T668" s="9">
        <v>0</v>
      </c>
      <c r="U668" s="10">
        <f t="shared" si="221"/>
        <v>0</v>
      </c>
    </row>
    <row r="669" spans="2:21">
      <c r="B669" s="6"/>
      <c r="C669" s="6"/>
      <c r="D669" s="6">
        <v>4279</v>
      </c>
      <c r="E669" s="17" t="s">
        <v>98</v>
      </c>
      <c r="F669" s="18">
        <v>8284</v>
      </c>
      <c r="G669" s="9">
        <v>0</v>
      </c>
      <c r="H669" s="9">
        <v>0</v>
      </c>
      <c r="I669" s="9">
        <v>0</v>
      </c>
      <c r="J669" s="9">
        <v>0</v>
      </c>
      <c r="K669" s="9">
        <v>0</v>
      </c>
      <c r="L669" s="9">
        <v>0</v>
      </c>
      <c r="M669" s="9">
        <v>0</v>
      </c>
      <c r="N669" s="9">
        <v>0</v>
      </c>
      <c r="O669" s="9">
        <v>0</v>
      </c>
      <c r="P669" s="9">
        <v>0</v>
      </c>
      <c r="Q669" s="9">
        <v>0</v>
      </c>
      <c r="R669" s="9">
        <v>0</v>
      </c>
      <c r="S669" s="9">
        <v>0</v>
      </c>
      <c r="T669" s="9">
        <v>0</v>
      </c>
      <c r="U669" s="10">
        <f t="shared" si="221"/>
        <v>0</v>
      </c>
    </row>
    <row r="670" spans="2:21">
      <c r="B670" s="11"/>
      <c r="C670" s="6"/>
      <c r="D670" s="6" t="s">
        <v>37</v>
      </c>
      <c r="E670" s="17" t="s">
        <v>38</v>
      </c>
      <c r="F670" s="18">
        <v>160774</v>
      </c>
      <c r="G670" s="9">
        <f t="shared" ref="G670:G677" si="222">SUM(H670+Q670)</f>
        <v>168000</v>
      </c>
      <c r="H670" s="9">
        <f t="shared" ref="H670:H677" si="223">SUM(I670+L670+M670+N670+O670+P670)</f>
        <v>168000</v>
      </c>
      <c r="I670" s="9">
        <f t="shared" ref="I670:I677" si="224">SUM(J670:K670)</f>
        <v>168000</v>
      </c>
      <c r="J670" s="9">
        <v>0</v>
      </c>
      <c r="K670" s="9">
        <v>168000</v>
      </c>
      <c r="L670" s="9">
        <v>0</v>
      </c>
      <c r="M670" s="9">
        <v>0</v>
      </c>
      <c r="N670" s="9">
        <v>0</v>
      </c>
      <c r="O670" s="9">
        <v>0</v>
      </c>
      <c r="P670" s="9">
        <v>0</v>
      </c>
      <c r="Q670" s="9">
        <f t="shared" ref="Q670:Q677" si="225">SUM(R670+T670)</f>
        <v>0</v>
      </c>
      <c r="R670" s="9">
        <v>0</v>
      </c>
      <c r="S670" s="9">
        <v>0</v>
      </c>
      <c r="T670" s="9">
        <v>0</v>
      </c>
      <c r="U670" s="10">
        <f t="shared" si="221"/>
        <v>1.0449450781842835</v>
      </c>
    </row>
    <row r="671" spans="2:21">
      <c r="B671" s="11"/>
      <c r="C671" s="6"/>
      <c r="D671" s="6" t="s">
        <v>309</v>
      </c>
      <c r="E671" s="17" t="s">
        <v>38</v>
      </c>
      <c r="F671" s="18">
        <v>543724</v>
      </c>
      <c r="G671" s="9">
        <f t="shared" si="222"/>
        <v>89736</v>
      </c>
      <c r="H671" s="9">
        <f t="shared" si="223"/>
        <v>89736</v>
      </c>
      <c r="I671" s="9">
        <f t="shared" si="224"/>
        <v>0</v>
      </c>
      <c r="J671" s="9">
        <v>0</v>
      </c>
      <c r="K671" s="9">
        <v>0</v>
      </c>
      <c r="L671" s="9">
        <v>0</v>
      </c>
      <c r="M671" s="9">
        <v>0</v>
      </c>
      <c r="N671" s="9">
        <v>89736</v>
      </c>
      <c r="O671" s="9">
        <v>0</v>
      </c>
      <c r="P671" s="9">
        <v>0</v>
      </c>
      <c r="Q671" s="9">
        <f t="shared" si="225"/>
        <v>0</v>
      </c>
      <c r="R671" s="9">
        <v>0</v>
      </c>
      <c r="S671" s="9">
        <v>0</v>
      </c>
      <c r="T671" s="9">
        <v>0</v>
      </c>
      <c r="U671" s="10">
        <f t="shared" si="221"/>
        <v>0.1650396156873708</v>
      </c>
    </row>
    <row r="672" spans="2:21">
      <c r="B672" s="11"/>
      <c r="C672" s="6"/>
      <c r="D672" s="6" t="s">
        <v>310</v>
      </c>
      <c r="E672" s="17" t="s">
        <v>38</v>
      </c>
      <c r="F672" s="18">
        <v>201832</v>
      </c>
      <c r="G672" s="9">
        <f t="shared" si="222"/>
        <v>106901</v>
      </c>
      <c r="H672" s="9">
        <f t="shared" si="223"/>
        <v>106901</v>
      </c>
      <c r="I672" s="9">
        <f t="shared" si="224"/>
        <v>0</v>
      </c>
      <c r="J672" s="9">
        <v>0</v>
      </c>
      <c r="K672" s="9">
        <v>0</v>
      </c>
      <c r="L672" s="9">
        <v>0</v>
      </c>
      <c r="M672" s="9">
        <v>0</v>
      </c>
      <c r="N672" s="9">
        <v>106901</v>
      </c>
      <c r="O672" s="9">
        <v>0</v>
      </c>
      <c r="P672" s="9">
        <v>0</v>
      </c>
      <c r="Q672" s="9">
        <f t="shared" si="225"/>
        <v>0</v>
      </c>
      <c r="R672" s="9">
        <v>0</v>
      </c>
      <c r="S672" s="9">
        <v>0</v>
      </c>
      <c r="T672" s="9">
        <v>0</v>
      </c>
      <c r="U672" s="10">
        <f t="shared" si="221"/>
        <v>0.52965337508422849</v>
      </c>
    </row>
    <row r="673" spans="2:21">
      <c r="B673" s="11"/>
      <c r="C673" s="6"/>
      <c r="D673" s="6" t="s">
        <v>183</v>
      </c>
      <c r="E673" s="17" t="s">
        <v>38</v>
      </c>
      <c r="F673" s="18">
        <v>194157</v>
      </c>
      <c r="G673" s="9">
        <f t="shared" si="222"/>
        <v>44743</v>
      </c>
      <c r="H673" s="9">
        <f t="shared" si="223"/>
        <v>44743</v>
      </c>
      <c r="I673" s="9">
        <f t="shared" si="224"/>
        <v>0</v>
      </c>
      <c r="J673" s="9">
        <v>0</v>
      </c>
      <c r="K673" s="9">
        <v>0</v>
      </c>
      <c r="L673" s="9">
        <v>0</v>
      </c>
      <c r="M673" s="9">
        <v>0</v>
      </c>
      <c r="N673" s="9">
        <v>44743</v>
      </c>
      <c r="O673" s="9">
        <v>0</v>
      </c>
      <c r="P673" s="9">
        <v>0</v>
      </c>
      <c r="Q673" s="9">
        <f t="shared" si="225"/>
        <v>0</v>
      </c>
      <c r="R673" s="9">
        <v>0</v>
      </c>
      <c r="S673" s="9">
        <v>0</v>
      </c>
      <c r="T673" s="9">
        <v>0</v>
      </c>
      <c r="U673" s="10">
        <f t="shared" si="221"/>
        <v>0.23044752442610877</v>
      </c>
    </row>
    <row r="674" spans="2:21">
      <c r="B674" s="11"/>
      <c r="C674" s="6"/>
      <c r="D674" s="6" t="s">
        <v>184</v>
      </c>
      <c r="E674" s="17" t="s">
        <v>38</v>
      </c>
      <c r="F674" s="18">
        <v>25131</v>
      </c>
      <c r="G674" s="9">
        <f t="shared" si="222"/>
        <v>5257</v>
      </c>
      <c r="H674" s="9">
        <f t="shared" si="223"/>
        <v>5257</v>
      </c>
      <c r="I674" s="9">
        <f t="shared" si="224"/>
        <v>0</v>
      </c>
      <c r="J674" s="9">
        <v>0</v>
      </c>
      <c r="K674" s="9">
        <v>0</v>
      </c>
      <c r="L674" s="9">
        <v>0</v>
      </c>
      <c r="M674" s="9">
        <v>0</v>
      </c>
      <c r="N674" s="9">
        <v>5257</v>
      </c>
      <c r="O674" s="9">
        <v>0</v>
      </c>
      <c r="P674" s="9">
        <v>0</v>
      </c>
      <c r="Q674" s="9">
        <f t="shared" si="225"/>
        <v>0</v>
      </c>
      <c r="R674" s="9">
        <v>0</v>
      </c>
      <c r="S674" s="9">
        <v>0</v>
      </c>
      <c r="T674" s="9">
        <v>0</v>
      </c>
      <c r="U674" s="10">
        <f t="shared" si="221"/>
        <v>0.20918387648720704</v>
      </c>
    </row>
    <row r="675" spans="2:21">
      <c r="B675" s="11"/>
      <c r="C675" s="6"/>
      <c r="D675" s="6" t="s">
        <v>311</v>
      </c>
      <c r="E675" s="17" t="s">
        <v>185</v>
      </c>
      <c r="F675" s="18">
        <v>7000</v>
      </c>
      <c r="G675" s="9">
        <f t="shared" si="222"/>
        <v>7000</v>
      </c>
      <c r="H675" s="9">
        <f t="shared" si="223"/>
        <v>7000</v>
      </c>
      <c r="I675" s="9">
        <f t="shared" si="224"/>
        <v>0</v>
      </c>
      <c r="J675" s="9">
        <v>0</v>
      </c>
      <c r="K675" s="9">
        <v>0</v>
      </c>
      <c r="L675" s="9">
        <v>0</v>
      </c>
      <c r="M675" s="9">
        <v>0</v>
      </c>
      <c r="N675" s="9">
        <v>7000</v>
      </c>
      <c r="O675" s="9">
        <v>0</v>
      </c>
      <c r="P675" s="9">
        <v>0</v>
      </c>
      <c r="Q675" s="9">
        <f t="shared" si="225"/>
        <v>0</v>
      </c>
      <c r="R675" s="9">
        <v>0</v>
      </c>
      <c r="S675" s="9">
        <v>0</v>
      </c>
      <c r="T675" s="9">
        <v>0</v>
      </c>
      <c r="U675" s="10">
        <f t="shared" si="221"/>
        <v>1</v>
      </c>
    </row>
    <row r="676" spans="2:21">
      <c r="B676" s="11"/>
      <c r="C676" s="6"/>
      <c r="D676" s="6" t="s">
        <v>109</v>
      </c>
      <c r="E676" s="17" t="s">
        <v>110</v>
      </c>
      <c r="F676" s="18">
        <v>75967</v>
      </c>
      <c r="G676" s="9">
        <f t="shared" si="222"/>
        <v>68552</v>
      </c>
      <c r="H676" s="9">
        <f t="shared" si="223"/>
        <v>68552</v>
      </c>
      <c r="I676" s="9">
        <f t="shared" si="224"/>
        <v>68552</v>
      </c>
      <c r="J676" s="9">
        <v>0</v>
      </c>
      <c r="K676" s="9">
        <v>68552</v>
      </c>
      <c r="L676" s="9">
        <v>0</v>
      </c>
      <c r="M676" s="9">
        <v>0</v>
      </c>
      <c r="N676" s="9">
        <v>0</v>
      </c>
      <c r="O676" s="9">
        <v>0</v>
      </c>
      <c r="P676" s="9">
        <v>0</v>
      </c>
      <c r="Q676" s="9">
        <f t="shared" si="225"/>
        <v>0</v>
      </c>
      <c r="R676" s="9">
        <v>0</v>
      </c>
      <c r="S676" s="9">
        <v>0</v>
      </c>
      <c r="T676" s="9">
        <v>0</v>
      </c>
      <c r="U676" s="10">
        <f t="shared" si="221"/>
        <v>0.90239182803059226</v>
      </c>
    </row>
    <row r="677" spans="2:21">
      <c r="B677" s="11"/>
      <c r="C677" s="6"/>
      <c r="D677" s="6" t="s">
        <v>312</v>
      </c>
      <c r="E677" s="17" t="s">
        <v>110</v>
      </c>
      <c r="F677" s="18">
        <v>4400</v>
      </c>
      <c r="G677" s="9">
        <f t="shared" si="222"/>
        <v>400</v>
      </c>
      <c r="H677" s="9">
        <f t="shared" si="223"/>
        <v>400</v>
      </c>
      <c r="I677" s="9">
        <f t="shared" si="224"/>
        <v>0</v>
      </c>
      <c r="J677" s="9">
        <v>0</v>
      </c>
      <c r="K677" s="9">
        <v>0</v>
      </c>
      <c r="L677" s="9">
        <v>0</v>
      </c>
      <c r="M677" s="9">
        <v>0</v>
      </c>
      <c r="N677" s="9">
        <v>400</v>
      </c>
      <c r="O677" s="9">
        <v>0</v>
      </c>
      <c r="P677" s="9">
        <v>0</v>
      </c>
      <c r="Q677" s="9">
        <f t="shared" si="225"/>
        <v>0</v>
      </c>
      <c r="R677" s="9">
        <v>0</v>
      </c>
      <c r="S677" s="9">
        <v>0</v>
      </c>
      <c r="T677" s="9">
        <v>0</v>
      </c>
      <c r="U677" s="10">
        <f t="shared" si="221"/>
        <v>9.0909090909090912E-2</v>
      </c>
    </row>
    <row r="678" spans="2:21">
      <c r="B678" s="6"/>
      <c r="C678" s="6"/>
      <c r="D678" s="6">
        <v>4437</v>
      </c>
      <c r="E678" s="17" t="s">
        <v>110</v>
      </c>
      <c r="F678" s="18">
        <v>44</v>
      </c>
      <c r="G678" s="9">
        <v>0</v>
      </c>
      <c r="H678" s="9">
        <v>0</v>
      </c>
      <c r="I678" s="9">
        <v>0</v>
      </c>
      <c r="J678" s="9">
        <v>0</v>
      </c>
      <c r="K678" s="9">
        <v>0</v>
      </c>
      <c r="L678" s="9">
        <v>0</v>
      </c>
      <c r="M678" s="9">
        <v>0</v>
      </c>
      <c r="N678" s="9">
        <v>0</v>
      </c>
      <c r="O678" s="9">
        <v>0</v>
      </c>
      <c r="P678" s="9">
        <v>0</v>
      </c>
      <c r="Q678" s="9">
        <v>0</v>
      </c>
      <c r="R678" s="9">
        <v>0</v>
      </c>
      <c r="S678" s="9">
        <v>0</v>
      </c>
      <c r="T678" s="9">
        <v>0</v>
      </c>
      <c r="U678" s="10">
        <f t="shared" si="221"/>
        <v>0</v>
      </c>
    </row>
    <row r="679" spans="2:21">
      <c r="B679" s="11"/>
      <c r="C679" s="6"/>
      <c r="D679" s="6" t="s">
        <v>130</v>
      </c>
      <c r="E679" s="17" t="s">
        <v>83</v>
      </c>
      <c r="F679" s="18">
        <v>1105087</v>
      </c>
      <c r="G679" s="9">
        <f>SUM(H679+Q679)</f>
        <v>1180318</v>
      </c>
      <c r="H679" s="9">
        <f>SUM(I679+L679+M679+N679+O679+P679)</f>
        <v>1180318</v>
      </c>
      <c r="I679" s="9">
        <f>SUM(J679:K679)</f>
        <v>1180318</v>
      </c>
      <c r="J679" s="9">
        <v>0</v>
      </c>
      <c r="K679" s="9">
        <v>1180318</v>
      </c>
      <c r="L679" s="9">
        <v>0</v>
      </c>
      <c r="M679" s="9">
        <v>0</v>
      </c>
      <c r="N679" s="9">
        <v>0</v>
      </c>
      <c r="O679" s="9">
        <v>0</v>
      </c>
      <c r="P679" s="9">
        <v>0</v>
      </c>
      <c r="Q679" s="9">
        <f>SUM(R679+T679)</f>
        <v>0</v>
      </c>
      <c r="R679" s="9">
        <v>0</v>
      </c>
      <c r="S679" s="9">
        <v>0</v>
      </c>
      <c r="T679" s="9">
        <v>0</v>
      </c>
      <c r="U679" s="10">
        <f t="shared" si="221"/>
        <v>1.0680769930331278</v>
      </c>
    </row>
    <row r="680" spans="2:21">
      <c r="B680" s="6"/>
      <c r="C680" s="6"/>
      <c r="D680" s="6">
        <v>4447</v>
      </c>
      <c r="E680" s="17" t="s">
        <v>83</v>
      </c>
      <c r="F680" s="18">
        <v>261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10">
        <f t="shared" si="221"/>
        <v>0</v>
      </c>
    </row>
    <row r="681" spans="2:21">
      <c r="B681" s="6"/>
      <c r="C681" s="6"/>
      <c r="D681" s="6">
        <v>4449</v>
      </c>
      <c r="E681" s="17" t="s">
        <v>83</v>
      </c>
      <c r="F681" s="18">
        <v>39</v>
      </c>
      <c r="G681" s="9">
        <v>0</v>
      </c>
      <c r="H681" s="9">
        <v>0</v>
      </c>
      <c r="I681" s="9">
        <v>0</v>
      </c>
      <c r="J681" s="9">
        <v>0</v>
      </c>
      <c r="K681" s="9">
        <v>0</v>
      </c>
      <c r="L681" s="9">
        <v>0</v>
      </c>
      <c r="M681" s="9">
        <v>0</v>
      </c>
      <c r="N681" s="9">
        <v>0</v>
      </c>
      <c r="O681" s="9">
        <v>0</v>
      </c>
      <c r="P681" s="9">
        <v>0</v>
      </c>
      <c r="Q681" s="9">
        <v>0</v>
      </c>
      <c r="R681" s="9">
        <v>0</v>
      </c>
      <c r="S681" s="9">
        <v>0</v>
      </c>
      <c r="T681" s="9">
        <v>0</v>
      </c>
      <c r="U681" s="10">
        <f t="shared" si="221"/>
        <v>0</v>
      </c>
    </row>
    <row r="682" spans="2:21" ht="22.5">
      <c r="B682" s="6"/>
      <c r="C682" s="6"/>
      <c r="D682" s="6">
        <v>4600</v>
      </c>
      <c r="E682" s="17" t="s">
        <v>150</v>
      </c>
      <c r="F682" s="18">
        <v>100000</v>
      </c>
      <c r="G682" s="9">
        <v>0</v>
      </c>
      <c r="H682" s="9">
        <v>0</v>
      </c>
      <c r="I682" s="9">
        <v>0</v>
      </c>
      <c r="J682" s="9">
        <v>0</v>
      </c>
      <c r="K682" s="9">
        <v>0</v>
      </c>
      <c r="L682" s="9">
        <v>0</v>
      </c>
      <c r="M682" s="9">
        <v>0</v>
      </c>
      <c r="N682" s="9">
        <v>0</v>
      </c>
      <c r="O682" s="9">
        <v>0</v>
      </c>
      <c r="P682" s="9">
        <v>0</v>
      </c>
      <c r="Q682" s="9">
        <v>0</v>
      </c>
      <c r="R682" s="9">
        <v>0</v>
      </c>
      <c r="S682" s="9">
        <v>0</v>
      </c>
      <c r="T682" s="9">
        <v>0</v>
      </c>
      <c r="U682" s="10">
        <f t="shared" si="221"/>
        <v>0</v>
      </c>
    </row>
    <row r="683" spans="2:21" ht="22.5">
      <c r="B683" s="11"/>
      <c r="C683" s="6"/>
      <c r="D683" s="6" t="s">
        <v>277</v>
      </c>
      <c r="E683" s="17" t="s">
        <v>169</v>
      </c>
      <c r="F683" s="18">
        <v>17897</v>
      </c>
      <c r="G683" s="9">
        <f>SUM(H683+Q683)</f>
        <v>13442</v>
      </c>
      <c r="H683" s="9">
        <f>SUM(I683+L683+M683+N683+O683+P683)</f>
        <v>13442</v>
      </c>
      <c r="I683" s="9">
        <f>SUM(J683:K683)</f>
        <v>0</v>
      </c>
      <c r="J683" s="9">
        <v>0</v>
      </c>
      <c r="K683" s="9">
        <v>0</v>
      </c>
      <c r="L683" s="9">
        <v>0</v>
      </c>
      <c r="M683" s="9">
        <v>0</v>
      </c>
      <c r="N683" s="9">
        <v>13442</v>
      </c>
      <c r="O683" s="9">
        <v>0</v>
      </c>
      <c r="P683" s="9">
        <v>0</v>
      </c>
      <c r="Q683" s="9">
        <f>SUM(R683+T683)</f>
        <v>0</v>
      </c>
      <c r="R683" s="9">
        <v>0</v>
      </c>
      <c r="S683" s="9">
        <v>0</v>
      </c>
      <c r="T683" s="9">
        <v>0</v>
      </c>
      <c r="U683" s="10">
        <f t="shared" si="221"/>
        <v>0.75107559926244627</v>
      </c>
    </row>
    <row r="684" spans="2:21" ht="22.5">
      <c r="B684" s="11"/>
      <c r="C684" s="6"/>
      <c r="D684" s="6" t="s">
        <v>278</v>
      </c>
      <c r="E684" s="17" t="s">
        <v>169</v>
      </c>
      <c r="F684" s="18">
        <v>2100</v>
      </c>
      <c r="G684" s="9">
        <f>SUM(H684+Q684)</f>
        <v>1588</v>
      </c>
      <c r="H684" s="9">
        <f>SUM(I684+L684+M684+N684+O684+P684)</f>
        <v>1588</v>
      </c>
      <c r="I684" s="9">
        <f>SUM(J684:K684)</f>
        <v>0</v>
      </c>
      <c r="J684" s="9">
        <v>0</v>
      </c>
      <c r="K684" s="9">
        <v>0</v>
      </c>
      <c r="L684" s="9">
        <v>0</v>
      </c>
      <c r="M684" s="9">
        <v>0</v>
      </c>
      <c r="N684" s="9">
        <v>1588</v>
      </c>
      <c r="O684" s="9">
        <v>0</v>
      </c>
      <c r="P684" s="9">
        <v>0</v>
      </c>
      <c r="Q684" s="9">
        <f>SUM(R684+T684)</f>
        <v>0</v>
      </c>
      <c r="R684" s="9">
        <v>0</v>
      </c>
      <c r="S684" s="9">
        <v>0</v>
      </c>
      <c r="T684" s="9">
        <v>0</v>
      </c>
      <c r="U684" s="10">
        <f t="shared" si="221"/>
        <v>0.75619047619047619</v>
      </c>
    </row>
    <row r="685" spans="2:21">
      <c r="B685" s="6"/>
      <c r="C685" s="6"/>
      <c r="D685" s="6">
        <v>6057</v>
      </c>
      <c r="E685" s="17" t="s">
        <v>100</v>
      </c>
      <c r="F685" s="18">
        <v>77565</v>
      </c>
      <c r="G685" s="9">
        <v>0</v>
      </c>
      <c r="H685" s="9">
        <v>0</v>
      </c>
      <c r="I685" s="9">
        <v>0</v>
      </c>
      <c r="J685" s="9">
        <v>0</v>
      </c>
      <c r="K685" s="9">
        <v>0</v>
      </c>
      <c r="L685" s="9">
        <v>0</v>
      </c>
      <c r="M685" s="9">
        <v>0</v>
      </c>
      <c r="N685" s="9">
        <v>0</v>
      </c>
      <c r="O685" s="9">
        <v>0</v>
      </c>
      <c r="P685" s="9">
        <v>0</v>
      </c>
      <c r="Q685" s="9">
        <v>0</v>
      </c>
      <c r="R685" s="9">
        <v>0</v>
      </c>
      <c r="S685" s="9">
        <v>0</v>
      </c>
      <c r="T685" s="9">
        <v>0</v>
      </c>
      <c r="U685" s="10">
        <f t="shared" si="221"/>
        <v>0</v>
      </c>
    </row>
    <row r="686" spans="2:21">
      <c r="B686" s="6"/>
      <c r="C686" s="6"/>
      <c r="D686" s="6">
        <v>6059</v>
      </c>
      <c r="E686" s="17" t="s">
        <v>100</v>
      </c>
      <c r="F686" s="18">
        <v>15115</v>
      </c>
      <c r="G686" s="9">
        <v>0</v>
      </c>
      <c r="H686" s="9">
        <v>0</v>
      </c>
      <c r="I686" s="9">
        <v>0</v>
      </c>
      <c r="J686" s="9">
        <v>0</v>
      </c>
      <c r="K686" s="9">
        <v>0</v>
      </c>
      <c r="L686" s="9">
        <v>0</v>
      </c>
      <c r="M686" s="9">
        <v>0</v>
      </c>
      <c r="N686" s="9">
        <v>0</v>
      </c>
      <c r="O686" s="9">
        <v>0</v>
      </c>
      <c r="P686" s="9">
        <v>0</v>
      </c>
      <c r="Q686" s="9">
        <v>0</v>
      </c>
      <c r="R686" s="9">
        <v>0</v>
      </c>
      <c r="S686" s="9">
        <v>0</v>
      </c>
      <c r="T686" s="9">
        <v>0</v>
      </c>
      <c r="U686" s="10">
        <f t="shared" si="221"/>
        <v>0</v>
      </c>
    </row>
    <row r="687" spans="2:21">
      <c r="B687" s="5" t="s">
        <v>313</v>
      </c>
      <c r="C687" s="6"/>
      <c r="D687" s="6"/>
      <c r="E687" s="17" t="s">
        <v>314</v>
      </c>
      <c r="F687" s="9">
        <f t="shared" ref="F687:T687" si="226">SUM(F690+F692+F694+F712+F688)</f>
        <v>1743981</v>
      </c>
      <c r="G687" s="9">
        <f t="shared" si="226"/>
        <v>1585000</v>
      </c>
      <c r="H687" s="9">
        <f t="shared" si="226"/>
        <v>1585000</v>
      </c>
      <c r="I687" s="9">
        <f t="shared" si="226"/>
        <v>890000</v>
      </c>
      <c r="J687" s="9">
        <f t="shared" si="226"/>
        <v>353115</v>
      </c>
      <c r="K687" s="9">
        <f t="shared" si="226"/>
        <v>536885</v>
      </c>
      <c r="L687" s="9">
        <f t="shared" si="226"/>
        <v>695000</v>
      </c>
      <c r="M687" s="9">
        <f t="shared" si="226"/>
        <v>0</v>
      </c>
      <c r="N687" s="9">
        <f t="shared" si="226"/>
        <v>0</v>
      </c>
      <c r="O687" s="9">
        <f t="shared" si="226"/>
        <v>0</v>
      </c>
      <c r="P687" s="9">
        <f t="shared" si="226"/>
        <v>0</v>
      </c>
      <c r="Q687" s="9">
        <f t="shared" si="226"/>
        <v>0</v>
      </c>
      <c r="R687" s="9">
        <f t="shared" si="226"/>
        <v>0</v>
      </c>
      <c r="S687" s="9">
        <f t="shared" si="226"/>
        <v>0</v>
      </c>
      <c r="T687" s="9">
        <f t="shared" si="226"/>
        <v>0</v>
      </c>
      <c r="U687" s="10">
        <f t="shared" si="221"/>
        <v>0.90884017658449257</v>
      </c>
    </row>
    <row r="688" spans="2:21">
      <c r="B688" s="6"/>
      <c r="C688" s="6">
        <v>85111</v>
      </c>
      <c r="D688" s="6"/>
      <c r="E688" s="17" t="s">
        <v>315</v>
      </c>
      <c r="F688" s="9">
        <f t="shared" ref="F688:T688" si="227">SUM(F689)</f>
        <v>60000</v>
      </c>
      <c r="G688" s="9">
        <f t="shared" si="227"/>
        <v>0</v>
      </c>
      <c r="H688" s="9">
        <f t="shared" si="227"/>
        <v>0</v>
      </c>
      <c r="I688" s="9">
        <f t="shared" si="227"/>
        <v>0</v>
      </c>
      <c r="J688" s="9">
        <f t="shared" si="227"/>
        <v>0</v>
      </c>
      <c r="K688" s="9">
        <f t="shared" si="227"/>
        <v>0</v>
      </c>
      <c r="L688" s="9">
        <f t="shared" si="227"/>
        <v>0</v>
      </c>
      <c r="M688" s="9">
        <f t="shared" si="227"/>
        <v>0</v>
      </c>
      <c r="N688" s="9">
        <f t="shared" si="227"/>
        <v>0</v>
      </c>
      <c r="O688" s="9">
        <f t="shared" si="227"/>
        <v>0</v>
      </c>
      <c r="P688" s="9">
        <f t="shared" si="227"/>
        <v>0</v>
      </c>
      <c r="Q688" s="9">
        <f t="shared" si="227"/>
        <v>0</v>
      </c>
      <c r="R688" s="9">
        <f t="shared" si="227"/>
        <v>0</v>
      </c>
      <c r="S688" s="9">
        <f t="shared" si="227"/>
        <v>0</v>
      </c>
      <c r="T688" s="9">
        <f t="shared" si="227"/>
        <v>0</v>
      </c>
      <c r="U688" s="10">
        <f t="shared" si="221"/>
        <v>0</v>
      </c>
    </row>
    <row r="689" spans="2:21" ht="45">
      <c r="B689" s="6"/>
      <c r="C689" s="6"/>
      <c r="D689" s="6">
        <v>6220</v>
      </c>
      <c r="E689" s="17" t="s">
        <v>316</v>
      </c>
      <c r="F689" s="9">
        <v>60000</v>
      </c>
      <c r="G689" s="9">
        <v>0</v>
      </c>
      <c r="H689" s="9">
        <v>0</v>
      </c>
      <c r="I689" s="9">
        <v>0</v>
      </c>
      <c r="J689" s="9">
        <v>0</v>
      </c>
      <c r="K689" s="9">
        <v>0</v>
      </c>
      <c r="L689" s="9">
        <v>0</v>
      </c>
      <c r="M689" s="9">
        <v>0</v>
      </c>
      <c r="N689" s="9">
        <v>0</v>
      </c>
      <c r="O689" s="9">
        <v>0</v>
      </c>
      <c r="P689" s="9">
        <v>0</v>
      </c>
      <c r="Q689" s="9">
        <v>0</v>
      </c>
      <c r="R689" s="9">
        <v>0</v>
      </c>
      <c r="S689" s="9">
        <v>0</v>
      </c>
      <c r="T689" s="9">
        <v>0</v>
      </c>
      <c r="U689" s="10">
        <f t="shared" si="221"/>
        <v>0</v>
      </c>
    </row>
    <row r="690" spans="2:21">
      <c r="B690" s="11"/>
      <c r="C690" s="6" t="s">
        <v>317</v>
      </c>
      <c r="D690" s="6"/>
      <c r="E690" s="17" t="s">
        <v>318</v>
      </c>
      <c r="F690" s="9">
        <f t="shared" ref="F690:T690" si="228">SUM(F691)</f>
        <v>240000</v>
      </c>
      <c r="G690" s="9">
        <f t="shared" si="228"/>
        <v>135000</v>
      </c>
      <c r="H690" s="9">
        <f t="shared" si="228"/>
        <v>135000</v>
      </c>
      <c r="I690" s="9">
        <f t="shared" si="228"/>
        <v>135000</v>
      </c>
      <c r="J690" s="9">
        <f t="shared" si="228"/>
        <v>0</v>
      </c>
      <c r="K690" s="9">
        <f t="shared" si="228"/>
        <v>135000</v>
      </c>
      <c r="L690" s="9">
        <f t="shared" si="228"/>
        <v>0</v>
      </c>
      <c r="M690" s="9">
        <f t="shared" si="228"/>
        <v>0</v>
      </c>
      <c r="N690" s="9">
        <f t="shared" si="228"/>
        <v>0</v>
      </c>
      <c r="O690" s="9">
        <f t="shared" si="228"/>
        <v>0</v>
      </c>
      <c r="P690" s="9">
        <f t="shared" si="228"/>
        <v>0</v>
      </c>
      <c r="Q690" s="9">
        <f t="shared" si="228"/>
        <v>0</v>
      </c>
      <c r="R690" s="9">
        <f t="shared" si="228"/>
        <v>0</v>
      </c>
      <c r="S690" s="9">
        <f t="shared" si="228"/>
        <v>0</v>
      </c>
      <c r="T690" s="9">
        <f t="shared" si="228"/>
        <v>0</v>
      </c>
      <c r="U690" s="10">
        <f t="shared" si="221"/>
        <v>0.5625</v>
      </c>
    </row>
    <row r="691" spans="2:21">
      <c r="B691" s="11"/>
      <c r="C691" s="6"/>
      <c r="D691" s="6" t="s">
        <v>37</v>
      </c>
      <c r="E691" s="17" t="s">
        <v>38</v>
      </c>
      <c r="F691" s="18">
        <v>240000</v>
      </c>
      <c r="G691" s="9">
        <f>SUM(H691+Q691)</f>
        <v>135000</v>
      </c>
      <c r="H691" s="9">
        <f>SUM(I691+L691+M691+N691+O691+P691)</f>
        <v>135000</v>
      </c>
      <c r="I691" s="9">
        <f>SUM(J691:K691)</f>
        <v>135000</v>
      </c>
      <c r="J691" s="9">
        <v>0</v>
      </c>
      <c r="K691" s="9">
        <v>135000</v>
      </c>
      <c r="L691" s="9">
        <v>0</v>
      </c>
      <c r="M691" s="9">
        <v>0</v>
      </c>
      <c r="N691" s="9">
        <v>0</v>
      </c>
      <c r="O691" s="9">
        <v>0</v>
      </c>
      <c r="P691" s="9">
        <v>0</v>
      </c>
      <c r="Q691" s="9">
        <f>SUM(R691+T691)</f>
        <v>0</v>
      </c>
      <c r="R691" s="9">
        <v>0</v>
      </c>
      <c r="S691" s="9">
        <v>0</v>
      </c>
      <c r="T691" s="9">
        <v>0</v>
      </c>
      <c r="U691" s="10">
        <f t="shared" si="221"/>
        <v>0.5625</v>
      </c>
    </row>
    <row r="692" spans="2:21">
      <c r="B692" s="11"/>
      <c r="C692" s="6" t="s">
        <v>319</v>
      </c>
      <c r="D692" s="6"/>
      <c r="E692" s="17" t="s">
        <v>320</v>
      </c>
      <c r="F692" s="9">
        <f t="shared" ref="F692:T692" si="229">SUM(F693)</f>
        <v>0</v>
      </c>
      <c r="G692" s="9">
        <f t="shared" si="229"/>
        <v>20000</v>
      </c>
      <c r="H692" s="9">
        <f t="shared" si="229"/>
        <v>20000</v>
      </c>
      <c r="I692" s="9">
        <f t="shared" si="229"/>
        <v>0</v>
      </c>
      <c r="J692" s="9">
        <f t="shared" si="229"/>
        <v>0</v>
      </c>
      <c r="K692" s="9">
        <f t="shared" si="229"/>
        <v>0</v>
      </c>
      <c r="L692" s="9">
        <f t="shared" si="229"/>
        <v>20000</v>
      </c>
      <c r="M692" s="9">
        <f t="shared" si="229"/>
        <v>0</v>
      </c>
      <c r="N692" s="9">
        <f t="shared" si="229"/>
        <v>0</v>
      </c>
      <c r="O692" s="9">
        <f t="shared" si="229"/>
        <v>0</v>
      </c>
      <c r="P692" s="9">
        <f t="shared" si="229"/>
        <v>0</v>
      </c>
      <c r="Q692" s="9">
        <f t="shared" si="229"/>
        <v>0</v>
      </c>
      <c r="R692" s="9">
        <f t="shared" si="229"/>
        <v>0</v>
      </c>
      <c r="S692" s="9">
        <f t="shared" si="229"/>
        <v>0</v>
      </c>
      <c r="T692" s="9">
        <f t="shared" si="229"/>
        <v>0</v>
      </c>
      <c r="U692" s="10">
        <v>0</v>
      </c>
    </row>
    <row r="693" spans="2:21" ht="33.75">
      <c r="B693" s="11"/>
      <c r="C693" s="6"/>
      <c r="D693" s="6" t="s">
        <v>116</v>
      </c>
      <c r="E693" s="17" t="s">
        <v>117</v>
      </c>
      <c r="F693" s="18">
        <v>0</v>
      </c>
      <c r="G693" s="9">
        <f>SUM(H693+Q693)</f>
        <v>20000</v>
      </c>
      <c r="H693" s="9">
        <f>SUM(I693+L693+M693+N693+O693+P693)</f>
        <v>20000</v>
      </c>
      <c r="I693" s="9">
        <f>SUM(J693:K693)</f>
        <v>0</v>
      </c>
      <c r="J693" s="9">
        <v>0</v>
      </c>
      <c r="K693" s="9">
        <v>0</v>
      </c>
      <c r="L693" s="9">
        <v>20000</v>
      </c>
      <c r="M693" s="9">
        <v>0</v>
      </c>
      <c r="N693" s="9">
        <v>0</v>
      </c>
      <c r="O693" s="9">
        <v>0</v>
      </c>
      <c r="P693" s="9">
        <v>0</v>
      </c>
      <c r="Q693" s="9">
        <f>SUM(R693+T693)</f>
        <v>0</v>
      </c>
      <c r="R693" s="9">
        <v>0</v>
      </c>
      <c r="S693" s="9">
        <v>0</v>
      </c>
      <c r="T693" s="9">
        <v>0</v>
      </c>
      <c r="U693" s="10">
        <v>0</v>
      </c>
    </row>
    <row r="694" spans="2:21">
      <c r="B694" s="11"/>
      <c r="C694" s="6" t="s">
        <v>321</v>
      </c>
      <c r="D694" s="6"/>
      <c r="E694" s="17" t="s">
        <v>322</v>
      </c>
      <c r="F694" s="9">
        <f t="shared" ref="F694:T694" si="230">SUM(F695:F711)</f>
        <v>1293981</v>
      </c>
      <c r="G694" s="9">
        <f t="shared" si="230"/>
        <v>1280000</v>
      </c>
      <c r="H694" s="9">
        <f t="shared" si="230"/>
        <v>1280000</v>
      </c>
      <c r="I694" s="9">
        <f t="shared" si="230"/>
        <v>755000</v>
      </c>
      <c r="J694" s="9">
        <f t="shared" si="230"/>
        <v>353115</v>
      </c>
      <c r="K694" s="9">
        <f t="shared" si="230"/>
        <v>401885</v>
      </c>
      <c r="L694" s="9">
        <f t="shared" si="230"/>
        <v>525000</v>
      </c>
      <c r="M694" s="9">
        <f t="shared" si="230"/>
        <v>0</v>
      </c>
      <c r="N694" s="9">
        <f t="shared" si="230"/>
        <v>0</v>
      </c>
      <c r="O694" s="9">
        <f t="shared" si="230"/>
        <v>0</v>
      </c>
      <c r="P694" s="9">
        <f t="shared" si="230"/>
        <v>0</v>
      </c>
      <c r="Q694" s="9">
        <f t="shared" si="230"/>
        <v>0</v>
      </c>
      <c r="R694" s="9">
        <f t="shared" si="230"/>
        <v>0</v>
      </c>
      <c r="S694" s="9">
        <f t="shared" si="230"/>
        <v>0</v>
      </c>
      <c r="T694" s="9">
        <f t="shared" si="230"/>
        <v>0</v>
      </c>
      <c r="U694" s="10">
        <f t="shared" ref="U694:U705" si="231">G694/F694</f>
        <v>0.98919535912814793</v>
      </c>
    </row>
    <row r="695" spans="2:21" ht="33.75">
      <c r="B695" s="11"/>
      <c r="C695" s="6"/>
      <c r="D695" s="6" t="s">
        <v>116</v>
      </c>
      <c r="E695" s="17" t="s">
        <v>117</v>
      </c>
      <c r="F695" s="18">
        <v>588000</v>
      </c>
      <c r="G695" s="9">
        <f t="shared" ref="G695:G706" si="232">SUM(H695+Q695)</f>
        <v>525000</v>
      </c>
      <c r="H695" s="9">
        <f t="shared" ref="H695:H706" si="233">SUM(I695+L695+M695+N695+O695+P695)</f>
        <v>525000</v>
      </c>
      <c r="I695" s="9">
        <f t="shared" ref="I695:I706" si="234">SUM(J695:K695)</f>
        <v>0</v>
      </c>
      <c r="J695" s="9">
        <v>0</v>
      </c>
      <c r="K695" s="9">
        <v>0</v>
      </c>
      <c r="L695" s="9">
        <v>525000</v>
      </c>
      <c r="M695" s="9">
        <v>0</v>
      </c>
      <c r="N695" s="9">
        <v>0</v>
      </c>
      <c r="O695" s="9">
        <v>0</v>
      </c>
      <c r="P695" s="9">
        <v>0</v>
      </c>
      <c r="Q695" s="9">
        <f t="shared" ref="Q695:Q706" si="235">SUM(R695+T695)</f>
        <v>0</v>
      </c>
      <c r="R695" s="9">
        <v>0</v>
      </c>
      <c r="S695" s="9">
        <v>0</v>
      </c>
      <c r="T695" s="9">
        <v>0</v>
      </c>
      <c r="U695" s="10">
        <f t="shared" si="231"/>
        <v>0.8928571428571429</v>
      </c>
    </row>
    <row r="696" spans="2:21">
      <c r="B696" s="11"/>
      <c r="C696" s="6"/>
      <c r="D696" s="6" t="s">
        <v>120</v>
      </c>
      <c r="E696" s="17" t="s">
        <v>77</v>
      </c>
      <c r="F696" s="18">
        <v>52523</v>
      </c>
      <c r="G696" s="9">
        <f t="shared" si="232"/>
        <v>54994</v>
      </c>
      <c r="H696" s="9">
        <f t="shared" si="233"/>
        <v>54994</v>
      </c>
      <c r="I696" s="9">
        <f t="shared" si="234"/>
        <v>54994</v>
      </c>
      <c r="J696" s="9">
        <v>54994</v>
      </c>
      <c r="K696" s="9">
        <v>0</v>
      </c>
      <c r="L696" s="9">
        <v>0</v>
      </c>
      <c r="M696" s="9">
        <v>0</v>
      </c>
      <c r="N696" s="9">
        <v>0</v>
      </c>
      <c r="O696" s="9">
        <v>0</v>
      </c>
      <c r="P696" s="9">
        <v>0</v>
      </c>
      <c r="Q696" s="9">
        <f t="shared" si="235"/>
        <v>0</v>
      </c>
      <c r="R696" s="9">
        <v>0</v>
      </c>
      <c r="S696" s="9">
        <v>0</v>
      </c>
      <c r="T696" s="9">
        <v>0</v>
      </c>
      <c r="U696" s="10">
        <f t="shared" si="231"/>
        <v>1.0470460560135559</v>
      </c>
    </row>
    <row r="697" spans="2:21">
      <c r="B697" s="11"/>
      <c r="C697" s="6"/>
      <c r="D697" s="6" t="s">
        <v>121</v>
      </c>
      <c r="E697" s="17" t="s">
        <v>78</v>
      </c>
      <c r="F697" s="18">
        <v>3699</v>
      </c>
      <c r="G697" s="9">
        <f t="shared" si="232"/>
        <v>4447</v>
      </c>
      <c r="H697" s="9">
        <f t="shared" si="233"/>
        <v>4447</v>
      </c>
      <c r="I697" s="9">
        <f t="shared" si="234"/>
        <v>4447</v>
      </c>
      <c r="J697" s="9">
        <v>4447</v>
      </c>
      <c r="K697" s="9">
        <v>0</v>
      </c>
      <c r="L697" s="9">
        <v>0</v>
      </c>
      <c r="M697" s="9">
        <v>0</v>
      </c>
      <c r="N697" s="9">
        <v>0</v>
      </c>
      <c r="O697" s="9">
        <v>0</v>
      </c>
      <c r="P697" s="9">
        <v>0</v>
      </c>
      <c r="Q697" s="9">
        <f t="shared" si="235"/>
        <v>0</v>
      </c>
      <c r="R697" s="9">
        <v>0</v>
      </c>
      <c r="S697" s="9">
        <v>0</v>
      </c>
      <c r="T697" s="9">
        <v>0</v>
      </c>
      <c r="U697" s="10">
        <f t="shared" si="231"/>
        <v>1.2022168153555015</v>
      </c>
    </row>
    <row r="698" spans="2:21">
      <c r="B698" s="11"/>
      <c r="C698" s="6"/>
      <c r="D698" s="6" t="s">
        <v>122</v>
      </c>
      <c r="E698" s="17" t="s">
        <v>79</v>
      </c>
      <c r="F698" s="18">
        <v>23882</v>
      </c>
      <c r="G698" s="9">
        <f t="shared" si="232"/>
        <v>20667</v>
      </c>
      <c r="H698" s="9">
        <f t="shared" si="233"/>
        <v>20667</v>
      </c>
      <c r="I698" s="9">
        <f t="shared" si="234"/>
        <v>20667</v>
      </c>
      <c r="J698" s="9">
        <v>20667</v>
      </c>
      <c r="K698" s="9">
        <v>0</v>
      </c>
      <c r="L698" s="9">
        <v>0</v>
      </c>
      <c r="M698" s="9">
        <v>0</v>
      </c>
      <c r="N698" s="9">
        <v>0</v>
      </c>
      <c r="O698" s="9">
        <v>0</v>
      </c>
      <c r="P698" s="9">
        <v>0</v>
      </c>
      <c r="Q698" s="9">
        <f t="shared" si="235"/>
        <v>0</v>
      </c>
      <c r="R698" s="9">
        <v>0</v>
      </c>
      <c r="S698" s="9">
        <v>0</v>
      </c>
      <c r="T698" s="9">
        <v>0</v>
      </c>
      <c r="U698" s="10">
        <f t="shared" si="231"/>
        <v>0.86537978393769366</v>
      </c>
    </row>
    <row r="699" spans="2:21">
      <c r="B699" s="11"/>
      <c r="C699" s="6"/>
      <c r="D699" s="6" t="s">
        <v>123</v>
      </c>
      <c r="E699" s="17" t="s">
        <v>80</v>
      </c>
      <c r="F699" s="18">
        <v>3234</v>
      </c>
      <c r="G699" s="9">
        <f t="shared" si="232"/>
        <v>2721</v>
      </c>
      <c r="H699" s="9">
        <f t="shared" si="233"/>
        <v>2721</v>
      </c>
      <c r="I699" s="9">
        <f t="shared" si="234"/>
        <v>2721</v>
      </c>
      <c r="J699" s="9">
        <v>2721</v>
      </c>
      <c r="K699" s="9">
        <v>0</v>
      </c>
      <c r="L699" s="9">
        <v>0</v>
      </c>
      <c r="M699" s="9">
        <v>0</v>
      </c>
      <c r="N699" s="9">
        <v>0</v>
      </c>
      <c r="O699" s="9">
        <v>0</v>
      </c>
      <c r="P699" s="9">
        <v>0</v>
      </c>
      <c r="Q699" s="9">
        <f t="shared" si="235"/>
        <v>0</v>
      </c>
      <c r="R699" s="9">
        <v>0</v>
      </c>
      <c r="S699" s="9">
        <v>0</v>
      </c>
      <c r="T699" s="9">
        <v>0</v>
      </c>
      <c r="U699" s="10">
        <f t="shared" si="231"/>
        <v>0.84137291280148419</v>
      </c>
    </row>
    <row r="700" spans="2:21">
      <c r="B700" s="11"/>
      <c r="C700" s="6"/>
      <c r="D700" s="6" t="s">
        <v>103</v>
      </c>
      <c r="E700" s="17" t="s">
        <v>81</v>
      </c>
      <c r="F700" s="18">
        <v>249038</v>
      </c>
      <c r="G700" s="9">
        <f t="shared" si="232"/>
        <v>269465</v>
      </c>
      <c r="H700" s="9">
        <f t="shared" si="233"/>
        <v>269465</v>
      </c>
      <c r="I700" s="9">
        <f t="shared" si="234"/>
        <v>269465</v>
      </c>
      <c r="J700" s="9">
        <v>269465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f t="shared" si="235"/>
        <v>0</v>
      </c>
      <c r="R700" s="9">
        <v>0</v>
      </c>
      <c r="S700" s="9">
        <v>0</v>
      </c>
      <c r="T700" s="9">
        <v>0</v>
      </c>
      <c r="U700" s="10">
        <f t="shared" si="231"/>
        <v>1.0820236269163741</v>
      </c>
    </row>
    <row r="701" spans="2:21">
      <c r="B701" s="11"/>
      <c r="C701" s="6"/>
      <c r="D701" s="6" t="s">
        <v>192</v>
      </c>
      <c r="E701" s="17" t="s">
        <v>124</v>
      </c>
      <c r="F701" s="18">
        <v>12700</v>
      </c>
      <c r="G701" s="9">
        <f t="shared" si="232"/>
        <v>13900</v>
      </c>
      <c r="H701" s="9">
        <f t="shared" si="233"/>
        <v>13900</v>
      </c>
      <c r="I701" s="9">
        <f t="shared" si="234"/>
        <v>13900</v>
      </c>
      <c r="J701" s="9">
        <v>0</v>
      </c>
      <c r="K701" s="9">
        <v>13900</v>
      </c>
      <c r="L701" s="9">
        <v>0</v>
      </c>
      <c r="M701" s="9">
        <v>0</v>
      </c>
      <c r="N701" s="9">
        <v>0</v>
      </c>
      <c r="O701" s="9">
        <v>0</v>
      </c>
      <c r="P701" s="9">
        <v>0</v>
      </c>
      <c r="Q701" s="9">
        <f t="shared" si="235"/>
        <v>0</v>
      </c>
      <c r="R701" s="9">
        <v>0</v>
      </c>
      <c r="S701" s="9">
        <v>0</v>
      </c>
      <c r="T701" s="9">
        <v>0</v>
      </c>
      <c r="U701" s="10">
        <f t="shared" si="231"/>
        <v>1.094488188976378</v>
      </c>
    </row>
    <row r="702" spans="2:21">
      <c r="B702" s="11"/>
      <c r="C702" s="6"/>
      <c r="D702" s="6" t="s">
        <v>125</v>
      </c>
      <c r="E702" s="17" t="s">
        <v>65</v>
      </c>
      <c r="F702" s="18">
        <v>98902</v>
      </c>
      <c r="G702" s="9">
        <f t="shared" si="232"/>
        <v>75481</v>
      </c>
      <c r="H702" s="9">
        <f t="shared" si="233"/>
        <v>75481</v>
      </c>
      <c r="I702" s="9">
        <f t="shared" si="234"/>
        <v>75481</v>
      </c>
      <c r="J702" s="9">
        <v>0</v>
      </c>
      <c r="K702" s="9">
        <v>75481</v>
      </c>
      <c r="L702" s="9">
        <v>0</v>
      </c>
      <c r="M702" s="9">
        <v>0</v>
      </c>
      <c r="N702" s="9">
        <v>0</v>
      </c>
      <c r="O702" s="9">
        <v>0</v>
      </c>
      <c r="P702" s="9">
        <v>0</v>
      </c>
      <c r="Q702" s="9">
        <f t="shared" si="235"/>
        <v>0</v>
      </c>
      <c r="R702" s="9">
        <v>0</v>
      </c>
      <c r="S702" s="9">
        <v>0</v>
      </c>
      <c r="T702" s="9">
        <v>0</v>
      </c>
      <c r="U702" s="10">
        <f t="shared" si="231"/>
        <v>0.76318982427048998</v>
      </c>
    </row>
    <row r="703" spans="2:21">
      <c r="B703" s="11"/>
      <c r="C703" s="6"/>
      <c r="D703" s="6" t="s">
        <v>126</v>
      </c>
      <c r="E703" s="17" t="s">
        <v>127</v>
      </c>
      <c r="F703" s="18">
        <v>11240</v>
      </c>
      <c r="G703" s="9">
        <f t="shared" si="232"/>
        <v>14250</v>
      </c>
      <c r="H703" s="9">
        <f t="shared" si="233"/>
        <v>14250</v>
      </c>
      <c r="I703" s="9">
        <f t="shared" si="234"/>
        <v>14250</v>
      </c>
      <c r="J703" s="9">
        <v>0</v>
      </c>
      <c r="K703" s="9">
        <v>14250</v>
      </c>
      <c r="L703" s="9">
        <v>0</v>
      </c>
      <c r="M703" s="9">
        <v>0</v>
      </c>
      <c r="N703" s="9">
        <v>0</v>
      </c>
      <c r="O703" s="9">
        <v>0</v>
      </c>
      <c r="P703" s="9">
        <v>0</v>
      </c>
      <c r="Q703" s="9">
        <f t="shared" si="235"/>
        <v>0</v>
      </c>
      <c r="R703" s="9">
        <v>0</v>
      </c>
      <c r="S703" s="9">
        <v>0</v>
      </c>
      <c r="T703" s="9">
        <v>0</v>
      </c>
      <c r="U703" s="10">
        <f t="shared" si="231"/>
        <v>1.2677935943060499</v>
      </c>
    </row>
    <row r="704" spans="2:21">
      <c r="B704" s="11"/>
      <c r="C704" s="6"/>
      <c r="D704" s="6" t="s">
        <v>218</v>
      </c>
      <c r="E704" s="17" t="s">
        <v>195</v>
      </c>
      <c r="F704" s="18">
        <v>58590</v>
      </c>
      <c r="G704" s="9">
        <f t="shared" si="232"/>
        <v>76380</v>
      </c>
      <c r="H704" s="9">
        <f t="shared" si="233"/>
        <v>76380</v>
      </c>
      <c r="I704" s="9">
        <f t="shared" si="234"/>
        <v>76380</v>
      </c>
      <c r="J704" s="9">
        <v>0</v>
      </c>
      <c r="K704" s="9">
        <v>76380</v>
      </c>
      <c r="L704" s="9">
        <v>0</v>
      </c>
      <c r="M704" s="9">
        <v>0</v>
      </c>
      <c r="N704" s="9">
        <v>0</v>
      </c>
      <c r="O704" s="9">
        <v>0</v>
      </c>
      <c r="P704" s="9">
        <v>0</v>
      </c>
      <c r="Q704" s="9">
        <f t="shared" si="235"/>
        <v>0</v>
      </c>
      <c r="R704" s="9">
        <v>0</v>
      </c>
      <c r="S704" s="9">
        <v>0</v>
      </c>
      <c r="T704" s="9">
        <v>0</v>
      </c>
      <c r="U704" s="10">
        <f t="shared" si="231"/>
        <v>1.3036354326676907</v>
      </c>
    </row>
    <row r="705" spans="2:21">
      <c r="B705" s="11"/>
      <c r="C705" s="6"/>
      <c r="D705" s="6" t="s">
        <v>37</v>
      </c>
      <c r="E705" s="17" t="s">
        <v>38</v>
      </c>
      <c r="F705" s="18">
        <v>142663</v>
      </c>
      <c r="G705" s="9">
        <f t="shared" si="232"/>
        <v>167434</v>
      </c>
      <c r="H705" s="9">
        <f t="shared" si="233"/>
        <v>167434</v>
      </c>
      <c r="I705" s="9">
        <f t="shared" si="234"/>
        <v>167434</v>
      </c>
      <c r="J705" s="9">
        <v>0</v>
      </c>
      <c r="K705" s="9">
        <v>167434</v>
      </c>
      <c r="L705" s="9">
        <v>0</v>
      </c>
      <c r="M705" s="9">
        <v>0</v>
      </c>
      <c r="N705" s="9">
        <v>0</v>
      </c>
      <c r="O705" s="9">
        <v>0</v>
      </c>
      <c r="P705" s="9">
        <v>0</v>
      </c>
      <c r="Q705" s="9">
        <f t="shared" si="235"/>
        <v>0</v>
      </c>
      <c r="R705" s="9">
        <v>0</v>
      </c>
      <c r="S705" s="9">
        <v>0</v>
      </c>
      <c r="T705" s="9">
        <v>0</v>
      </c>
      <c r="U705" s="10">
        <f t="shared" si="231"/>
        <v>1.1736329672024282</v>
      </c>
    </row>
    <row r="706" spans="2:21">
      <c r="B706" s="11"/>
      <c r="C706" s="6"/>
      <c r="D706" s="6" t="s">
        <v>167</v>
      </c>
      <c r="E706" s="17" t="s">
        <v>82</v>
      </c>
      <c r="F706" s="18">
        <v>0</v>
      </c>
      <c r="G706" s="9">
        <f t="shared" si="232"/>
        <v>1500</v>
      </c>
      <c r="H706" s="9">
        <f t="shared" si="233"/>
        <v>1500</v>
      </c>
      <c r="I706" s="9">
        <f t="shared" si="234"/>
        <v>1500</v>
      </c>
      <c r="J706" s="9">
        <v>0</v>
      </c>
      <c r="K706" s="9">
        <v>1500</v>
      </c>
      <c r="L706" s="9">
        <v>0</v>
      </c>
      <c r="M706" s="9">
        <v>0</v>
      </c>
      <c r="N706" s="9">
        <v>0</v>
      </c>
      <c r="O706" s="9">
        <v>0</v>
      </c>
      <c r="P706" s="9">
        <v>0</v>
      </c>
      <c r="Q706" s="9">
        <f t="shared" si="235"/>
        <v>0</v>
      </c>
      <c r="R706" s="9">
        <v>0</v>
      </c>
      <c r="S706" s="9">
        <v>0</v>
      </c>
      <c r="T706" s="9">
        <v>0</v>
      </c>
      <c r="U706" s="10">
        <v>0</v>
      </c>
    </row>
    <row r="707" spans="2:21">
      <c r="B707" s="6"/>
      <c r="C707" s="6"/>
      <c r="D707" s="6">
        <v>4430</v>
      </c>
      <c r="E707" s="17" t="s">
        <v>110</v>
      </c>
      <c r="F707" s="18">
        <v>360</v>
      </c>
      <c r="G707" s="9">
        <v>0</v>
      </c>
      <c r="H707" s="9">
        <v>0</v>
      </c>
      <c r="I707" s="9">
        <v>0</v>
      </c>
      <c r="J707" s="9">
        <v>0</v>
      </c>
      <c r="K707" s="9">
        <v>0</v>
      </c>
      <c r="L707" s="9">
        <v>0</v>
      </c>
      <c r="M707" s="9">
        <v>0</v>
      </c>
      <c r="N707" s="9">
        <v>0</v>
      </c>
      <c r="O707" s="9">
        <v>0</v>
      </c>
      <c r="P707" s="9">
        <v>0</v>
      </c>
      <c r="Q707" s="9">
        <v>0</v>
      </c>
      <c r="R707" s="9">
        <v>0</v>
      </c>
      <c r="S707" s="9">
        <v>0</v>
      </c>
      <c r="T707" s="9">
        <v>0</v>
      </c>
      <c r="U707" s="10">
        <f>G707/F707</f>
        <v>0</v>
      </c>
    </row>
    <row r="708" spans="2:21">
      <c r="B708" s="11"/>
      <c r="C708" s="6"/>
      <c r="D708" s="6" t="s">
        <v>130</v>
      </c>
      <c r="E708" s="17" t="s">
        <v>83</v>
      </c>
      <c r="F708" s="18">
        <v>1550</v>
      </c>
      <c r="G708" s="9">
        <f>SUM(H708+Q708)</f>
        <v>1550</v>
      </c>
      <c r="H708" s="9">
        <f>SUM(I708+L708+M708+N708+O708+P708)</f>
        <v>1550</v>
      </c>
      <c r="I708" s="9">
        <f>SUM(J708:K708)</f>
        <v>1550</v>
      </c>
      <c r="J708" s="9">
        <v>0</v>
      </c>
      <c r="K708" s="9">
        <v>1550</v>
      </c>
      <c r="L708" s="9">
        <v>0</v>
      </c>
      <c r="M708" s="9">
        <v>0</v>
      </c>
      <c r="N708" s="9">
        <v>0</v>
      </c>
      <c r="O708" s="9">
        <v>0</v>
      </c>
      <c r="P708" s="9">
        <v>0</v>
      </c>
      <c r="Q708" s="9">
        <f>SUM(R708+T708)</f>
        <v>0</v>
      </c>
      <c r="R708" s="9">
        <v>0</v>
      </c>
      <c r="S708" s="9">
        <v>0</v>
      </c>
      <c r="T708" s="9">
        <v>0</v>
      </c>
      <c r="U708" s="10">
        <f>G708/F708</f>
        <v>1</v>
      </c>
    </row>
    <row r="709" spans="2:21">
      <c r="B709" s="11"/>
      <c r="C709" s="6"/>
      <c r="D709" s="6" t="s">
        <v>151</v>
      </c>
      <c r="E709" s="17" t="s">
        <v>111</v>
      </c>
      <c r="F709" s="18">
        <v>20000</v>
      </c>
      <c r="G709" s="9">
        <f>SUM(H709+Q709)</f>
        <v>25000</v>
      </c>
      <c r="H709" s="9">
        <f>SUM(I709+L709+M709+N709+O709+P709)</f>
        <v>25000</v>
      </c>
      <c r="I709" s="9">
        <f>SUM(J709:K709)</f>
        <v>25000</v>
      </c>
      <c r="J709" s="9">
        <v>0</v>
      </c>
      <c r="K709" s="9">
        <v>25000</v>
      </c>
      <c r="L709" s="9">
        <v>0</v>
      </c>
      <c r="M709" s="9">
        <v>0</v>
      </c>
      <c r="N709" s="9">
        <v>0</v>
      </c>
      <c r="O709" s="9">
        <v>0</v>
      </c>
      <c r="P709" s="9">
        <v>0</v>
      </c>
      <c r="Q709" s="9">
        <f>SUM(R709+T709)</f>
        <v>0</v>
      </c>
      <c r="R709" s="9">
        <v>0</v>
      </c>
      <c r="S709" s="9">
        <v>0</v>
      </c>
      <c r="T709" s="9">
        <v>0</v>
      </c>
      <c r="U709" s="10">
        <f>G709/F709</f>
        <v>1.25</v>
      </c>
    </row>
    <row r="710" spans="2:21" ht="22.5">
      <c r="B710" s="11"/>
      <c r="C710" s="6"/>
      <c r="D710" s="6" t="s">
        <v>168</v>
      </c>
      <c r="E710" s="17" t="s">
        <v>169</v>
      </c>
      <c r="F710" s="18">
        <v>27600</v>
      </c>
      <c r="G710" s="9">
        <f>SUM(H710+Q710)</f>
        <v>26390</v>
      </c>
      <c r="H710" s="9">
        <f>SUM(I710+L710+M710+N710+O710+P710)</f>
        <v>26390</v>
      </c>
      <c r="I710" s="9">
        <f>SUM(J710:K710)</f>
        <v>26390</v>
      </c>
      <c r="J710" s="9">
        <v>0</v>
      </c>
      <c r="K710" s="9">
        <v>26390</v>
      </c>
      <c r="L710" s="9">
        <v>0</v>
      </c>
      <c r="M710" s="9">
        <v>0</v>
      </c>
      <c r="N710" s="9">
        <v>0</v>
      </c>
      <c r="O710" s="9">
        <v>0</v>
      </c>
      <c r="P710" s="9">
        <v>0</v>
      </c>
      <c r="Q710" s="9">
        <f>SUM(R710+T710)</f>
        <v>0</v>
      </c>
      <c r="R710" s="9">
        <v>0</v>
      </c>
      <c r="S710" s="9">
        <v>0</v>
      </c>
      <c r="T710" s="9">
        <v>0</v>
      </c>
      <c r="U710" s="10">
        <f>G710/F710</f>
        <v>0.95615942028985512</v>
      </c>
    </row>
    <row r="711" spans="2:21">
      <c r="B711" s="11"/>
      <c r="C711" s="6"/>
      <c r="D711" s="6" t="s">
        <v>131</v>
      </c>
      <c r="E711" s="17" t="s">
        <v>132</v>
      </c>
      <c r="F711" s="18">
        <v>0</v>
      </c>
      <c r="G711" s="9">
        <f>SUM(H711+Q711)</f>
        <v>821</v>
      </c>
      <c r="H711" s="9">
        <f>SUM(I711+L711+M711+N711+O711+P711)</f>
        <v>821</v>
      </c>
      <c r="I711" s="9">
        <f>SUM(J711:K711)</f>
        <v>821</v>
      </c>
      <c r="J711" s="9">
        <v>821</v>
      </c>
      <c r="K711" s="9">
        <v>0</v>
      </c>
      <c r="L711" s="9">
        <v>0</v>
      </c>
      <c r="M711" s="9">
        <v>0</v>
      </c>
      <c r="N711" s="9">
        <v>0</v>
      </c>
      <c r="O711" s="9">
        <v>0</v>
      </c>
      <c r="P711" s="9">
        <v>0</v>
      </c>
      <c r="Q711" s="9">
        <f>SUM(R711+T711)</f>
        <v>0</v>
      </c>
      <c r="R711" s="9">
        <v>0</v>
      </c>
      <c r="S711" s="9">
        <v>0</v>
      </c>
      <c r="T711" s="9">
        <v>0</v>
      </c>
      <c r="U711" s="10">
        <v>0</v>
      </c>
    </row>
    <row r="712" spans="2:21">
      <c r="B712" s="11"/>
      <c r="C712" s="6" t="s">
        <v>323</v>
      </c>
      <c r="D712" s="6"/>
      <c r="E712" s="17" t="s">
        <v>42</v>
      </c>
      <c r="F712" s="9">
        <f t="shared" ref="F712:T712" si="236">SUM(F713)</f>
        <v>150000</v>
      </c>
      <c r="G712" s="9">
        <f t="shared" si="236"/>
        <v>150000</v>
      </c>
      <c r="H712" s="9">
        <f t="shared" si="236"/>
        <v>150000</v>
      </c>
      <c r="I712" s="9">
        <f t="shared" si="236"/>
        <v>0</v>
      </c>
      <c r="J712" s="9">
        <f t="shared" si="236"/>
        <v>0</v>
      </c>
      <c r="K712" s="9">
        <f t="shared" si="236"/>
        <v>0</v>
      </c>
      <c r="L712" s="9">
        <f t="shared" si="236"/>
        <v>150000</v>
      </c>
      <c r="M712" s="9">
        <f t="shared" si="236"/>
        <v>0</v>
      </c>
      <c r="N712" s="9">
        <f t="shared" si="236"/>
        <v>0</v>
      </c>
      <c r="O712" s="9">
        <f t="shared" si="236"/>
        <v>0</v>
      </c>
      <c r="P712" s="9">
        <f t="shared" si="236"/>
        <v>0</v>
      </c>
      <c r="Q712" s="9">
        <f t="shared" si="236"/>
        <v>0</v>
      </c>
      <c r="R712" s="9">
        <f t="shared" si="236"/>
        <v>0</v>
      </c>
      <c r="S712" s="9">
        <f t="shared" si="236"/>
        <v>0</v>
      </c>
      <c r="T712" s="9">
        <f t="shared" si="236"/>
        <v>0</v>
      </c>
      <c r="U712" s="10">
        <f t="shared" ref="U712:U736" si="237">G712/F712</f>
        <v>1</v>
      </c>
    </row>
    <row r="713" spans="2:21" ht="33.75">
      <c r="B713" s="11"/>
      <c r="C713" s="6"/>
      <c r="D713" s="6" t="s">
        <v>116</v>
      </c>
      <c r="E713" s="17" t="s">
        <v>117</v>
      </c>
      <c r="F713" s="18">
        <v>150000</v>
      </c>
      <c r="G713" s="9">
        <f>SUM(H713+Q713)</f>
        <v>150000</v>
      </c>
      <c r="H713" s="9">
        <f>SUM(I713+L713+M713+N713+O713+P713)</f>
        <v>150000</v>
      </c>
      <c r="I713" s="9">
        <f>SUM(J713:K713)</f>
        <v>0</v>
      </c>
      <c r="J713" s="9">
        <v>0</v>
      </c>
      <c r="K713" s="9">
        <v>0</v>
      </c>
      <c r="L713" s="9">
        <v>150000</v>
      </c>
      <c r="M713" s="9">
        <v>0</v>
      </c>
      <c r="N713" s="9">
        <v>0</v>
      </c>
      <c r="O713" s="9">
        <v>0</v>
      </c>
      <c r="P713" s="9">
        <v>0</v>
      </c>
      <c r="Q713" s="9">
        <f>SUM(R713+T713)</f>
        <v>0</v>
      </c>
      <c r="R713" s="9">
        <v>0</v>
      </c>
      <c r="S713" s="9">
        <v>0</v>
      </c>
      <c r="T713" s="9">
        <v>0</v>
      </c>
      <c r="U713" s="10">
        <f t="shared" si="237"/>
        <v>1</v>
      </c>
    </row>
    <row r="714" spans="2:21">
      <c r="B714" s="5" t="s">
        <v>324</v>
      </c>
      <c r="C714" s="6"/>
      <c r="D714" s="6"/>
      <c r="E714" s="17" t="s">
        <v>325</v>
      </c>
      <c r="F714" s="9">
        <f t="shared" ref="F714:T714" si="238">SUM(F715+F740+F758+F761+F764+F768+F777+F780+F799+F818+F831+F835+F850)</f>
        <v>26236881</v>
      </c>
      <c r="G714" s="9">
        <f t="shared" si="238"/>
        <v>25683020</v>
      </c>
      <c r="H714" s="9">
        <f t="shared" si="238"/>
        <v>25583020</v>
      </c>
      <c r="I714" s="9">
        <f t="shared" si="238"/>
        <v>18274118</v>
      </c>
      <c r="J714" s="9">
        <f t="shared" si="238"/>
        <v>13067257</v>
      </c>
      <c r="K714" s="9">
        <f t="shared" si="238"/>
        <v>5206861</v>
      </c>
      <c r="L714" s="9">
        <f t="shared" si="238"/>
        <v>138400</v>
      </c>
      <c r="M714" s="9">
        <f t="shared" si="238"/>
        <v>4959991</v>
      </c>
      <c r="N714" s="9">
        <f t="shared" si="238"/>
        <v>2210511</v>
      </c>
      <c r="O714" s="9">
        <f t="shared" si="238"/>
        <v>0</v>
      </c>
      <c r="P714" s="9">
        <f t="shared" si="238"/>
        <v>0</v>
      </c>
      <c r="Q714" s="9">
        <f t="shared" si="238"/>
        <v>100000</v>
      </c>
      <c r="R714" s="9">
        <f t="shared" si="238"/>
        <v>100000</v>
      </c>
      <c r="S714" s="9">
        <f t="shared" si="238"/>
        <v>0</v>
      </c>
      <c r="T714" s="9">
        <f t="shared" si="238"/>
        <v>0</v>
      </c>
      <c r="U714" s="10">
        <f t="shared" si="237"/>
        <v>0.97888998315005504</v>
      </c>
    </row>
    <row r="715" spans="2:21">
      <c r="B715" s="11"/>
      <c r="C715" s="6" t="s">
        <v>326</v>
      </c>
      <c r="D715" s="6"/>
      <c r="E715" s="17" t="s">
        <v>327</v>
      </c>
      <c r="F715" s="9">
        <f t="shared" ref="F715:T715" si="239">SUM(F716:F739)</f>
        <v>9219678</v>
      </c>
      <c r="G715" s="9">
        <f t="shared" si="239"/>
        <v>9381436</v>
      </c>
      <c r="H715" s="9">
        <f t="shared" si="239"/>
        <v>9281436</v>
      </c>
      <c r="I715" s="9">
        <f t="shared" si="239"/>
        <v>9273436</v>
      </c>
      <c r="J715" s="9">
        <f t="shared" si="239"/>
        <v>5641754</v>
      </c>
      <c r="K715" s="9">
        <f t="shared" si="239"/>
        <v>3631682</v>
      </c>
      <c r="L715" s="9">
        <f t="shared" si="239"/>
        <v>0</v>
      </c>
      <c r="M715" s="9">
        <f t="shared" si="239"/>
        <v>8000</v>
      </c>
      <c r="N715" s="9">
        <f t="shared" si="239"/>
        <v>0</v>
      </c>
      <c r="O715" s="9">
        <f t="shared" si="239"/>
        <v>0</v>
      </c>
      <c r="P715" s="9">
        <f t="shared" si="239"/>
        <v>0</v>
      </c>
      <c r="Q715" s="9">
        <f t="shared" si="239"/>
        <v>100000</v>
      </c>
      <c r="R715" s="9">
        <f t="shared" si="239"/>
        <v>100000</v>
      </c>
      <c r="S715" s="9">
        <f t="shared" si="239"/>
        <v>0</v>
      </c>
      <c r="T715" s="9">
        <f t="shared" si="239"/>
        <v>0</v>
      </c>
      <c r="U715" s="10">
        <f t="shared" si="237"/>
        <v>1.0175448643651113</v>
      </c>
    </row>
    <row r="716" spans="2:21">
      <c r="B716" s="11"/>
      <c r="C716" s="6"/>
      <c r="D716" s="6" t="s">
        <v>179</v>
      </c>
      <c r="E716" s="17" t="s">
        <v>180</v>
      </c>
      <c r="F716" s="18">
        <v>7000</v>
      </c>
      <c r="G716" s="9">
        <f t="shared" ref="G716:G739" si="240">SUM(H716+Q716)</f>
        <v>8000</v>
      </c>
      <c r="H716" s="9">
        <f t="shared" ref="H716:H739" si="241">SUM(I716+L716+M716+N716+O716+P716)</f>
        <v>8000</v>
      </c>
      <c r="I716" s="9">
        <f t="shared" ref="I716:I739" si="242">SUM(J716:K716)</f>
        <v>0</v>
      </c>
      <c r="J716" s="9">
        <v>0</v>
      </c>
      <c r="K716" s="9">
        <v>0</v>
      </c>
      <c r="L716" s="9">
        <v>0</v>
      </c>
      <c r="M716" s="9">
        <v>8000</v>
      </c>
      <c r="N716" s="9">
        <v>0</v>
      </c>
      <c r="O716" s="9">
        <v>0</v>
      </c>
      <c r="P716" s="9">
        <v>0</v>
      </c>
      <c r="Q716" s="9">
        <f t="shared" ref="Q716:Q739" si="243">SUM(R716+T716)</f>
        <v>0</v>
      </c>
      <c r="R716" s="9">
        <v>0</v>
      </c>
      <c r="S716" s="9">
        <v>0</v>
      </c>
      <c r="T716" s="9">
        <v>0</v>
      </c>
      <c r="U716" s="10">
        <f t="shared" si="237"/>
        <v>1.1428571428571428</v>
      </c>
    </row>
    <row r="717" spans="2:21">
      <c r="B717" s="11"/>
      <c r="C717" s="6"/>
      <c r="D717" s="6" t="s">
        <v>120</v>
      </c>
      <c r="E717" s="17" t="s">
        <v>77</v>
      </c>
      <c r="F717" s="18">
        <v>4137475</v>
      </c>
      <c r="G717" s="9">
        <f t="shared" si="240"/>
        <v>4500754</v>
      </c>
      <c r="H717" s="9">
        <f t="shared" si="241"/>
        <v>4500754</v>
      </c>
      <c r="I717" s="9">
        <f t="shared" si="242"/>
        <v>4500754</v>
      </c>
      <c r="J717" s="9">
        <v>4500754</v>
      </c>
      <c r="K717" s="9">
        <v>0</v>
      </c>
      <c r="L717" s="9">
        <v>0</v>
      </c>
      <c r="M717" s="9">
        <v>0</v>
      </c>
      <c r="N717" s="9">
        <v>0</v>
      </c>
      <c r="O717" s="9">
        <v>0</v>
      </c>
      <c r="P717" s="9">
        <v>0</v>
      </c>
      <c r="Q717" s="9">
        <f t="shared" si="243"/>
        <v>0</v>
      </c>
      <c r="R717" s="9">
        <v>0</v>
      </c>
      <c r="S717" s="9">
        <v>0</v>
      </c>
      <c r="T717" s="9">
        <v>0</v>
      </c>
      <c r="U717" s="10">
        <f t="shared" si="237"/>
        <v>1.0878021015232719</v>
      </c>
    </row>
    <row r="718" spans="2:21">
      <c r="B718" s="11"/>
      <c r="C718" s="6"/>
      <c r="D718" s="6" t="s">
        <v>121</v>
      </c>
      <c r="E718" s="17" t="s">
        <v>78</v>
      </c>
      <c r="F718" s="18">
        <v>273850</v>
      </c>
      <c r="G718" s="9">
        <f t="shared" si="240"/>
        <v>300000</v>
      </c>
      <c r="H718" s="9">
        <f t="shared" si="241"/>
        <v>300000</v>
      </c>
      <c r="I718" s="9">
        <f t="shared" si="242"/>
        <v>300000</v>
      </c>
      <c r="J718" s="9">
        <v>300000</v>
      </c>
      <c r="K718" s="9">
        <v>0</v>
      </c>
      <c r="L718" s="9">
        <v>0</v>
      </c>
      <c r="M718" s="9">
        <v>0</v>
      </c>
      <c r="N718" s="9">
        <v>0</v>
      </c>
      <c r="O718" s="9">
        <v>0</v>
      </c>
      <c r="P718" s="9">
        <v>0</v>
      </c>
      <c r="Q718" s="9">
        <f t="shared" si="243"/>
        <v>0</v>
      </c>
      <c r="R718" s="9">
        <v>0</v>
      </c>
      <c r="S718" s="9">
        <v>0</v>
      </c>
      <c r="T718" s="9">
        <v>0</v>
      </c>
      <c r="U718" s="10">
        <f t="shared" si="237"/>
        <v>1.0954902318787658</v>
      </c>
    </row>
    <row r="719" spans="2:21">
      <c r="B719" s="11"/>
      <c r="C719" s="6"/>
      <c r="D719" s="6" t="s">
        <v>122</v>
      </c>
      <c r="E719" s="17" t="s">
        <v>79</v>
      </c>
      <c r="F719" s="18">
        <v>717000</v>
      </c>
      <c r="G719" s="9">
        <f t="shared" si="240"/>
        <v>700000</v>
      </c>
      <c r="H719" s="9">
        <f t="shared" si="241"/>
        <v>700000</v>
      </c>
      <c r="I719" s="9">
        <f t="shared" si="242"/>
        <v>700000</v>
      </c>
      <c r="J719" s="9">
        <v>700000</v>
      </c>
      <c r="K719" s="9">
        <v>0</v>
      </c>
      <c r="L719" s="9">
        <v>0</v>
      </c>
      <c r="M719" s="9">
        <v>0</v>
      </c>
      <c r="N719" s="9">
        <v>0</v>
      </c>
      <c r="O719" s="9">
        <v>0</v>
      </c>
      <c r="P719" s="9">
        <v>0</v>
      </c>
      <c r="Q719" s="9">
        <f t="shared" si="243"/>
        <v>0</v>
      </c>
      <c r="R719" s="9">
        <v>0</v>
      </c>
      <c r="S719" s="9">
        <v>0</v>
      </c>
      <c r="T719" s="9">
        <v>0</v>
      </c>
      <c r="U719" s="10">
        <f t="shared" si="237"/>
        <v>0.97629009762900976</v>
      </c>
    </row>
    <row r="720" spans="2:21">
      <c r="B720" s="11"/>
      <c r="C720" s="6"/>
      <c r="D720" s="6" t="s">
        <v>123</v>
      </c>
      <c r="E720" s="17" t="s">
        <v>80</v>
      </c>
      <c r="F720" s="18">
        <v>80000</v>
      </c>
      <c r="G720" s="9">
        <f t="shared" si="240"/>
        <v>80000</v>
      </c>
      <c r="H720" s="9">
        <f t="shared" si="241"/>
        <v>80000</v>
      </c>
      <c r="I720" s="9">
        <f t="shared" si="242"/>
        <v>80000</v>
      </c>
      <c r="J720" s="9">
        <v>80000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f t="shared" si="243"/>
        <v>0</v>
      </c>
      <c r="R720" s="9">
        <v>0</v>
      </c>
      <c r="S720" s="9">
        <v>0</v>
      </c>
      <c r="T720" s="9">
        <v>0</v>
      </c>
      <c r="U720" s="10">
        <f t="shared" si="237"/>
        <v>1</v>
      </c>
    </row>
    <row r="721" spans="2:21">
      <c r="B721" s="11"/>
      <c r="C721" s="6"/>
      <c r="D721" s="6" t="s">
        <v>103</v>
      </c>
      <c r="E721" s="17" t="s">
        <v>81</v>
      </c>
      <c r="F721" s="18">
        <v>1500</v>
      </c>
      <c r="G721" s="9">
        <f t="shared" si="240"/>
        <v>1000</v>
      </c>
      <c r="H721" s="9">
        <f t="shared" si="241"/>
        <v>1000</v>
      </c>
      <c r="I721" s="9">
        <f t="shared" si="242"/>
        <v>1000</v>
      </c>
      <c r="J721" s="9">
        <v>1000</v>
      </c>
      <c r="K721" s="9">
        <v>0</v>
      </c>
      <c r="L721" s="9">
        <v>0</v>
      </c>
      <c r="M721" s="9">
        <v>0</v>
      </c>
      <c r="N721" s="9">
        <v>0</v>
      </c>
      <c r="O721" s="9">
        <v>0</v>
      </c>
      <c r="P721" s="9">
        <v>0</v>
      </c>
      <c r="Q721" s="9">
        <f t="shared" si="243"/>
        <v>0</v>
      </c>
      <c r="R721" s="9">
        <v>0</v>
      </c>
      <c r="S721" s="9">
        <v>0</v>
      </c>
      <c r="T721" s="9">
        <v>0</v>
      </c>
      <c r="U721" s="10">
        <f t="shared" si="237"/>
        <v>0.66666666666666663</v>
      </c>
    </row>
    <row r="722" spans="2:21">
      <c r="B722" s="11"/>
      <c r="C722" s="6"/>
      <c r="D722" s="6" t="s">
        <v>125</v>
      </c>
      <c r="E722" s="17" t="s">
        <v>65</v>
      </c>
      <c r="F722" s="18">
        <v>139242</v>
      </c>
      <c r="G722" s="9">
        <f t="shared" si="240"/>
        <v>70000</v>
      </c>
      <c r="H722" s="9">
        <f t="shared" si="241"/>
        <v>70000</v>
      </c>
      <c r="I722" s="9">
        <f t="shared" si="242"/>
        <v>70000</v>
      </c>
      <c r="J722" s="9">
        <v>0</v>
      </c>
      <c r="K722" s="9">
        <v>70000</v>
      </c>
      <c r="L722" s="9">
        <v>0</v>
      </c>
      <c r="M722" s="9">
        <v>0</v>
      </c>
      <c r="N722" s="9">
        <v>0</v>
      </c>
      <c r="O722" s="9">
        <v>0</v>
      </c>
      <c r="P722" s="9">
        <v>0</v>
      </c>
      <c r="Q722" s="9">
        <f t="shared" si="243"/>
        <v>0</v>
      </c>
      <c r="R722" s="9">
        <v>0</v>
      </c>
      <c r="S722" s="9">
        <v>0</v>
      </c>
      <c r="T722" s="9">
        <v>0</v>
      </c>
      <c r="U722" s="10">
        <f t="shared" si="237"/>
        <v>0.50272187989256112</v>
      </c>
    </row>
    <row r="723" spans="2:21">
      <c r="B723" s="11"/>
      <c r="C723" s="6"/>
      <c r="D723" s="6" t="s">
        <v>126</v>
      </c>
      <c r="E723" s="17" t="s">
        <v>127</v>
      </c>
      <c r="F723" s="18">
        <v>370000</v>
      </c>
      <c r="G723" s="9">
        <f t="shared" si="240"/>
        <v>294000</v>
      </c>
      <c r="H723" s="9">
        <f t="shared" si="241"/>
        <v>294000</v>
      </c>
      <c r="I723" s="9">
        <f t="shared" si="242"/>
        <v>294000</v>
      </c>
      <c r="J723" s="9">
        <v>0</v>
      </c>
      <c r="K723" s="9">
        <v>294000</v>
      </c>
      <c r="L723" s="9">
        <v>0</v>
      </c>
      <c r="M723" s="9">
        <v>0</v>
      </c>
      <c r="N723" s="9">
        <v>0</v>
      </c>
      <c r="O723" s="9">
        <v>0</v>
      </c>
      <c r="P723" s="9">
        <v>0</v>
      </c>
      <c r="Q723" s="9">
        <f t="shared" si="243"/>
        <v>0</v>
      </c>
      <c r="R723" s="9">
        <v>0</v>
      </c>
      <c r="S723" s="9">
        <v>0</v>
      </c>
      <c r="T723" s="9">
        <v>0</v>
      </c>
      <c r="U723" s="10">
        <f t="shared" si="237"/>
        <v>0.79459459459459458</v>
      </c>
    </row>
    <row r="724" spans="2:21" ht="22.5">
      <c r="B724" s="11"/>
      <c r="C724" s="6"/>
      <c r="D724" s="6" t="s">
        <v>328</v>
      </c>
      <c r="E724" s="17" t="s">
        <v>329</v>
      </c>
      <c r="F724" s="18">
        <v>29200</v>
      </c>
      <c r="G724" s="9">
        <f t="shared" si="240"/>
        <v>30800</v>
      </c>
      <c r="H724" s="9">
        <f t="shared" si="241"/>
        <v>30800</v>
      </c>
      <c r="I724" s="9">
        <f t="shared" si="242"/>
        <v>30800</v>
      </c>
      <c r="J724" s="9">
        <v>0</v>
      </c>
      <c r="K724" s="9">
        <v>30800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f t="shared" si="243"/>
        <v>0</v>
      </c>
      <c r="R724" s="9">
        <v>0</v>
      </c>
      <c r="S724" s="9">
        <v>0</v>
      </c>
      <c r="T724" s="9">
        <v>0</v>
      </c>
      <c r="U724" s="10">
        <f t="shared" si="237"/>
        <v>1.0547945205479452</v>
      </c>
    </row>
    <row r="725" spans="2:21">
      <c r="B725" s="11"/>
      <c r="C725" s="6"/>
      <c r="D725" s="6" t="s">
        <v>88</v>
      </c>
      <c r="E725" s="17" t="s">
        <v>89</v>
      </c>
      <c r="F725" s="18">
        <v>279746</v>
      </c>
      <c r="G725" s="9">
        <f t="shared" si="240"/>
        <v>275000</v>
      </c>
      <c r="H725" s="9">
        <f t="shared" si="241"/>
        <v>275000</v>
      </c>
      <c r="I725" s="9">
        <f t="shared" si="242"/>
        <v>275000</v>
      </c>
      <c r="J725" s="9">
        <v>0</v>
      </c>
      <c r="K725" s="9">
        <v>275000</v>
      </c>
      <c r="L725" s="9">
        <v>0</v>
      </c>
      <c r="M725" s="9">
        <v>0</v>
      </c>
      <c r="N725" s="9">
        <v>0</v>
      </c>
      <c r="O725" s="9">
        <v>0</v>
      </c>
      <c r="P725" s="9">
        <v>0</v>
      </c>
      <c r="Q725" s="9">
        <f t="shared" si="243"/>
        <v>0</v>
      </c>
      <c r="R725" s="9">
        <v>0</v>
      </c>
      <c r="S725" s="9">
        <v>0</v>
      </c>
      <c r="T725" s="9">
        <v>0</v>
      </c>
      <c r="U725" s="10">
        <f t="shared" si="237"/>
        <v>0.98303460996761349</v>
      </c>
    </row>
    <row r="726" spans="2:21">
      <c r="B726" s="11"/>
      <c r="C726" s="6"/>
      <c r="D726" s="6" t="s">
        <v>97</v>
      </c>
      <c r="E726" s="17" t="s">
        <v>98</v>
      </c>
      <c r="F726" s="18">
        <v>115000</v>
      </c>
      <c r="G726" s="9">
        <f t="shared" si="240"/>
        <v>48000</v>
      </c>
      <c r="H726" s="9">
        <f t="shared" si="241"/>
        <v>48000</v>
      </c>
      <c r="I726" s="9">
        <f t="shared" si="242"/>
        <v>48000</v>
      </c>
      <c r="J726" s="9">
        <v>0</v>
      </c>
      <c r="K726" s="9">
        <v>48000</v>
      </c>
      <c r="L726" s="9">
        <v>0</v>
      </c>
      <c r="M726" s="9">
        <v>0</v>
      </c>
      <c r="N726" s="9">
        <v>0</v>
      </c>
      <c r="O726" s="9">
        <v>0</v>
      </c>
      <c r="P726" s="9">
        <v>0</v>
      </c>
      <c r="Q726" s="9">
        <f t="shared" si="243"/>
        <v>0</v>
      </c>
      <c r="R726" s="9">
        <v>0</v>
      </c>
      <c r="S726" s="9">
        <v>0</v>
      </c>
      <c r="T726" s="9">
        <v>0</v>
      </c>
      <c r="U726" s="10">
        <f t="shared" si="237"/>
        <v>0.41739130434782606</v>
      </c>
    </row>
    <row r="727" spans="2:21">
      <c r="B727" s="11"/>
      <c r="C727" s="6"/>
      <c r="D727" s="6" t="s">
        <v>181</v>
      </c>
      <c r="E727" s="17" t="s">
        <v>182</v>
      </c>
      <c r="F727" s="18">
        <v>3600</v>
      </c>
      <c r="G727" s="9">
        <f t="shared" si="240"/>
        <v>3300</v>
      </c>
      <c r="H727" s="9">
        <f t="shared" si="241"/>
        <v>3300</v>
      </c>
      <c r="I727" s="9">
        <f t="shared" si="242"/>
        <v>3300</v>
      </c>
      <c r="J727" s="9">
        <v>0</v>
      </c>
      <c r="K727" s="9">
        <v>3300</v>
      </c>
      <c r="L727" s="9">
        <v>0</v>
      </c>
      <c r="M727" s="9">
        <v>0</v>
      </c>
      <c r="N727" s="9">
        <v>0</v>
      </c>
      <c r="O727" s="9">
        <v>0</v>
      </c>
      <c r="P727" s="9">
        <v>0</v>
      </c>
      <c r="Q727" s="9">
        <f t="shared" si="243"/>
        <v>0</v>
      </c>
      <c r="R727" s="9">
        <v>0</v>
      </c>
      <c r="S727" s="9">
        <v>0</v>
      </c>
      <c r="T727" s="9">
        <v>0</v>
      </c>
      <c r="U727" s="10">
        <f t="shared" si="237"/>
        <v>0.91666666666666663</v>
      </c>
    </row>
    <row r="728" spans="2:21">
      <c r="B728" s="11"/>
      <c r="C728" s="6"/>
      <c r="D728" s="6" t="s">
        <v>37</v>
      </c>
      <c r="E728" s="17" t="s">
        <v>38</v>
      </c>
      <c r="F728" s="18">
        <v>80000</v>
      </c>
      <c r="G728" s="9">
        <f t="shared" si="240"/>
        <v>80000</v>
      </c>
      <c r="H728" s="9">
        <f t="shared" si="241"/>
        <v>80000</v>
      </c>
      <c r="I728" s="9">
        <f t="shared" si="242"/>
        <v>80000</v>
      </c>
      <c r="J728" s="9">
        <v>0</v>
      </c>
      <c r="K728" s="9">
        <v>80000</v>
      </c>
      <c r="L728" s="9">
        <v>0</v>
      </c>
      <c r="M728" s="9">
        <v>0</v>
      </c>
      <c r="N728" s="9">
        <v>0</v>
      </c>
      <c r="O728" s="9">
        <v>0</v>
      </c>
      <c r="P728" s="9">
        <v>0</v>
      </c>
      <c r="Q728" s="9">
        <f t="shared" si="243"/>
        <v>0</v>
      </c>
      <c r="R728" s="9">
        <v>0</v>
      </c>
      <c r="S728" s="9">
        <v>0</v>
      </c>
      <c r="T728" s="9">
        <v>0</v>
      </c>
      <c r="U728" s="10">
        <f t="shared" si="237"/>
        <v>1</v>
      </c>
    </row>
    <row r="729" spans="2:21" ht="22.5">
      <c r="B729" s="11"/>
      <c r="C729" s="6"/>
      <c r="D729" s="6" t="s">
        <v>250</v>
      </c>
      <c r="E729" s="17" t="s">
        <v>251</v>
      </c>
      <c r="F729" s="18">
        <v>2675834</v>
      </c>
      <c r="G729" s="9">
        <f t="shared" si="240"/>
        <v>2610000</v>
      </c>
      <c r="H729" s="9">
        <f t="shared" si="241"/>
        <v>2610000</v>
      </c>
      <c r="I729" s="9">
        <f t="shared" si="242"/>
        <v>2610000</v>
      </c>
      <c r="J729" s="9">
        <v>0</v>
      </c>
      <c r="K729" s="9">
        <v>2610000</v>
      </c>
      <c r="L729" s="9">
        <v>0</v>
      </c>
      <c r="M729" s="9">
        <v>0</v>
      </c>
      <c r="N729" s="9">
        <v>0</v>
      </c>
      <c r="O729" s="9">
        <v>0</v>
      </c>
      <c r="P729" s="9">
        <v>0</v>
      </c>
      <c r="Q729" s="9">
        <f t="shared" si="243"/>
        <v>0</v>
      </c>
      <c r="R729" s="9">
        <v>0</v>
      </c>
      <c r="S729" s="9">
        <v>0</v>
      </c>
      <c r="T729" s="9">
        <v>0</v>
      </c>
      <c r="U729" s="10">
        <f t="shared" si="237"/>
        <v>0.97539682954921714</v>
      </c>
    </row>
    <row r="730" spans="2:21">
      <c r="B730" s="11"/>
      <c r="C730" s="6"/>
      <c r="D730" s="6" t="s">
        <v>128</v>
      </c>
      <c r="E730" s="17" t="s">
        <v>129</v>
      </c>
      <c r="F730" s="18">
        <v>3140</v>
      </c>
      <c r="G730" s="9">
        <f t="shared" si="240"/>
        <v>2800</v>
      </c>
      <c r="H730" s="9">
        <f t="shared" si="241"/>
        <v>2800</v>
      </c>
      <c r="I730" s="9">
        <f t="shared" si="242"/>
        <v>2800</v>
      </c>
      <c r="J730" s="9">
        <v>0</v>
      </c>
      <c r="K730" s="9">
        <v>2800</v>
      </c>
      <c r="L730" s="9">
        <v>0</v>
      </c>
      <c r="M730" s="9">
        <v>0</v>
      </c>
      <c r="N730" s="9">
        <v>0</v>
      </c>
      <c r="O730" s="9">
        <v>0</v>
      </c>
      <c r="P730" s="9">
        <v>0</v>
      </c>
      <c r="Q730" s="9">
        <f t="shared" si="243"/>
        <v>0</v>
      </c>
      <c r="R730" s="9">
        <v>0</v>
      </c>
      <c r="S730" s="9">
        <v>0</v>
      </c>
      <c r="T730" s="9">
        <v>0</v>
      </c>
      <c r="U730" s="10">
        <f t="shared" si="237"/>
        <v>0.89171974522292996</v>
      </c>
    </row>
    <row r="731" spans="2:21">
      <c r="B731" s="11"/>
      <c r="C731" s="6"/>
      <c r="D731" s="6" t="s">
        <v>167</v>
      </c>
      <c r="E731" s="17" t="s">
        <v>82</v>
      </c>
      <c r="F731" s="18">
        <v>500</v>
      </c>
      <c r="G731" s="9">
        <f t="shared" si="240"/>
        <v>300</v>
      </c>
      <c r="H731" s="9">
        <f t="shared" si="241"/>
        <v>300</v>
      </c>
      <c r="I731" s="9">
        <f t="shared" si="242"/>
        <v>300</v>
      </c>
      <c r="J731" s="9">
        <v>0</v>
      </c>
      <c r="K731" s="9">
        <v>300</v>
      </c>
      <c r="L731" s="9">
        <v>0</v>
      </c>
      <c r="M731" s="9">
        <v>0</v>
      </c>
      <c r="N731" s="9">
        <v>0</v>
      </c>
      <c r="O731" s="9">
        <v>0</v>
      </c>
      <c r="P731" s="9">
        <v>0</v>
      </c>
      <c r="Q731" s="9">
        <f t="shared" si="243"/>
        <v>0</v>
      </c>
      <c r="R731" s="9">
        <v>0</v>
      </c>
      <c r="S731" s="9">
        <v>0</v>
      </c>
      <c r="T731" s="9">
        <v>0</v>
      </c>
      <c r="U731" s="10">
        <f t="shared" si="237"/>
        <v>0.6</v>
      </c>
    </row>
    <row r="732" spans="2:21">
      <c r="B732" s="11"/>
      <c r="C732" s="6"/>
      <c r="D732" s="6" t="s">
        <v>109</v>
      </c>
      <c r="E732" s="17" t="s">
        <v>110</v>
      </c>
      <c r="F732" s="18">
        <v>140</v>
      </c>
      <c r="G732" s="9">
        <f t="shared" si="240"/>
        <v>96</v>
      </c>
      <c r="H732" s="9">
        <f t="shared" si="241"/>
        <v>96</v>
      </c>
      <c r="I732" s="9">
        <f t="shared" si="242"/>
        <v>96</v>
      </c>
      <c r="J732" s="9">
        <v>0</v>
      </c>
      <c r="K732" s="9">
        <v>96</v>
      </c>
      <c r="L732" s="9">
        <v>0</v>
      </c>
      <c r="M732" s="9">
        <v>0</v>
      </c>
      <c r="N732" s="9">
        <v>0</v>
      </c>
      <c r="O732" s="9">
        <v>0</v>
      </c>
      <c r="P732" s="9">
        <v>0</v>
      </c>
      <c r="Q732" s="9">
        <f t="shared" si="243"/>
        <v>0</v>
      </c>
      <c r="R732" s="9">
        <v>0</v>
      </c>
      <c r="S732" s="9">
        <v>0</v>
      </c>
      <c r="T732" s="9">
        <v>0</v>
      </c>
      <c r="U732" s="10">
        <f t="shared" si="237"/>
        <v>0.68571428571428572</v>
      </c>
    </row>
    <row r="733" spans="2:21">
      <c r="B733" s="11"/>
      <c r="C733" s="6"/>
      <c r="D733" s="6" t="s">
        <v>130</v>
      </c>
      <c r="E733" s="17" t="s">
        <v>83</v>
      </c>
      <c r="F733" s="18">
        <v>195848</v>
      </c>
      <c r="G733" s="9">
        <f t="shared" si="240"/>
        <v>193523</v>
      </c>
      <c r="H733" s="9">
        <f t="shared" si="241"/>
        <v>193523</v>
      </c>
      <c r="I733" s="9">
        <f t="shared" si="242"/>
        <v>193523</v>
      </c>
      <c r="J733" s="9">
        <v>0</v>
      </c>
      <c r="K733" s="9">
        <v>193523</v>
      </c>
      <c r="L733" s="9">
        <v>0</v>
      </c>
      <c r="M733" s="9">
        <v>0</v>
      </c>
      <c r="N733" s="9">
        <v>0</v>
      </c>
      <c r="O733" s="9">
        <v>0</v>
      </c>
      <c r="P733" s="9">
        <v>0</v>
      </c>
      <c r="Q733" s="9">
        <f t="shared" si="243"/>
        <v>0</v>
      </c>
      <c r="R733" s="9">
        <v>0</v>
      </c>
      <c r="S733" s="9">
        <v>0</v>
      </c>
      <c r="T733" s="9">
        <v>0</v>
      </c>
      <c r="U733" s="10">
        <f t="shared" si="237"/>
        <v>0.98812854867039746</v>
      </c>
    </row>
    <row r="734" spans="2:21">
      <c r="B734" s="11"/>
      <c r="C734" s="6"/>
      <c r="D734" s="6" t="s">
        <v>143</v>
      </c>
      <c r="E734" s="17" t="s">
        <v>144</v>
      </c>
      <c r="F734" s="18">
        <v>9473</v>
      </c>
      <c r="G734" s="9">
        <f t="shared" si="240"/>
        <v>9473</v>
      </c>
      <c r="H734" s="9">
        <f t="shared" si="241"/>
        <v>9473</v>
      </c>
      <c r="I734" s="9">
        <f t="shared" si="242"/>
        <v>9473</v>
      </c>
      <c r="J734" s="9">
        <v>0</v>
      </c>
      <c r="K734" s="9">
        <v>9473</v>
      </c>
      <c r="L734" s="9">
        <v>0</v>
      </c>
      <c r="M734" s="9">
        <v>0</v>
      </c>
      <c r="N734" s="9">
        <v>0</v>
      </c>
      <c r="O734" s="9">
        <v>0</v>
      </c>
      <c r="P734" s="9">
        <v>0</v>
      </c>
      <c r="Q734" s="9">
        <f t="shared" si="243"/>
        <v>0</v>
      </c>
      <c r="R734" s="9">
        <v>0</v>
      </c>
      <c r="S734" s="9">
        <v>0</v>
      </c>
      <c r="T734" s="9">
        <v>0</v>
      </c>
      <c r="U734" s="10">
        <f t="shared" si="237"/>
        <v>1</v>
      </c>
    </row>
    <row r="735" spans="2:21" ht="22.5">
      <c r="B735" s="11"/>
      <c r="C735" s="6"/>
      <c r="D735" s="6" t="s">
        <v>330</v>
      </c>
      <c r="E735" s="17" t="s">
        <v>331</v>
      </c>
      <c r="F735" s="18">
        <v>2390</v>
      </c>
      <c r="G735" s="9">
        <f t="shared" si="240"/>
        <v>2390</v>
      </c>
      <c r="H735" s="9">
        <f t="shared" si="241"/>
        <v>2390</v>
      </c>
      <c r="I735" s="9">
        <f t="shared" si="242"/>
        <v>2390</v>
      </c>
      <c r="J735" s="9">
        <v>0</v>
      </c>
      <c r="K735" s="9">
        <v>2390</v>
      </c>
      <c r="L735" s="9">
        <v>0</v>
      </c>
      <c r="M735" s="9">
        <v>0</v>
      </c>
      <c r="N735" s="9">
        <v>0</v>
      </c>
      <c r="O735" s="9">
        <v>0</v>
      </c>
      <c r="P735" s="9">
        <v>0</v>
      </c>
      <c r="Q735" s="9">
        <f t="shared" si="243"/>
        <v>0</v>
      </c>
      <c r="R735" s="9">
        <v>0</v>
      </c>
      <c r="S735" s="9">
        <v>0</v>
      </c>
      <c r="T735" s="9">
        <v>0</v>
      </c>
      <c r="U735" s="10">
        <f t="shared" si="237"/>
        <v>1</v>
      </c>
    </row>
    <row r="736" spans="2:21" ht="22.5">
      <c r="B736" s="11"/>
      <c r="C736" s="6"/>
      <c r="D736" s="6" t="s">
        <v>168</v>
      </c>
      <c r="E736" s="17" t="s">
        <v>169</v>
      </c>
      <c r="F736" s="18">
        <v>16000</v>
      </c>
      <c r="G736" s="9">
        <f t="shared" si="240"/>
        <v>12000</v>
      </c>
      <c r="H736" s="9">
        <f t="shared" si="241"/>
        <v>12000</v>
      </c>
      <c r="I736" s="9">
        <f t="shared" si="242"/>
        <v>12000</v>
      </c>
      <c r="J736" s="9">
        <v>0</v>
      </c>
      <c r="K736" s="9">
        <v>12000</v>
      </c>
      <c r="L736" s="9">
        <v>0</v>
      </c>
      <c r="M736" s="9">
        <v>0</v>
      </c>
      <c r="N736" s="9">
        <v>0</v>
      </c>
      <c r="O736" s="9">
        <v>0</v>
      </c>
      <c r="P736" s="9">
        <v>0</v>
      </c>
      <c r="Q736" s="9">
        <f t="shared" si="243"/>
        <v>0</v>
      </c>
      <c r="R736" s="9">
        <v>0</v>
      </c>
      <c r="S736" s="9">
        <v>0</v>
      </c>
      <c r="T736" s="9">
        <v>0</v>
      </c>
      <c r="U736" s="10">
        <f t="shared" si="237"/>
        <v>0.75</v>
      </c>
    </row>
    <row r="737" spans="2:21">
      <c r="B737" s="11"/>
      <c r="C737" s="6"/>
      <c r="D737" s="6" t="s">
        <v>131</v>
      </c>
      <c r="E737" s="17" t="s">
        <v>132</v>
      </c>
      <c r="F737" s="18">
        <v>0</v>
      </c>
      <c r="G737" s="9">
        <f t="shared" si="240"/>
        <v>20000</v>
      </c>
      <c r="H737" s="9">
        <f t="shared" si="241"/>
        <v>20000</v>
      </c>
      <c r="I737" s="9">
        <f t="shared" si="242"/>
        <v>20000</v>
      </c>
      <c r="J737" s="9">
        <v>20000</v>
      </c>
      <c r="K737" s="9">
        <v>0</v>
      </c>
      <c r="L737" s="9">
        <v>0</v>
      </c>
      <c r="M737" s="9">
        <v>0</v>
      </c>
      <c r="N737" s="9">
        <v>0</v>
      </c>
      <c r="O737" s="9">
        <v>0</v>
      </c>
      <c r="P737" s="9">
        <v>0</v>
      </c>
      <c r="Q737" s="9">
        <f t="shared" si="243"/>
        <v>0</v>
      </c>
      <c r="R737" s="9">
        <v>0</v>
      </c>
      <c r="S737" s="9">
        <v>0</v>
      </c>
      <c r="T737" s="9">
        <v>0</v>
      </c>
      <c r="U737" s="10">
        <v>0</v>
      </c>
    </row>
    <row r="738" spans="2:21">
      <c r="B738" s="11"/>
      <c r="C738" s="6"/>
      <c r="D738" s="6" t="s">
        <v>332</v>
      </c>
      <c r="E738" s="17" t="s">
        <v>333</v>
      </c>
      <c r="F738" s="18">
        <v>36000</v>
      </c>
      <c r="G738" s="9">
        <f t="shared" si="240"/>
        <v>40000</v>
      </c>
      <c r="H738" s="9">
        <f t="shared" si="241"/>
        <v>40000</v>
      </c>
      <c r="I738" s="9">
        <f t="shared" si="242"/>
        <v>40000</v>
      </c>
      <c r="J738" s="9">
        <v>40000</v>
      </c>
      <c r="K738" s="9">
        <v>0</v>
      </c>
      <c r="L738" s="9">
        <v>0</v>
      </c>
      <c r="M738" s="9">
        <v>0</v>
      </c>
      <c r="N738" s="9">
        <v>0</v>
      </c>
      <c r="O738" s="9">
        <v>0</v>
      </c>
      <c r="P738" s="9">
        <v>0</v>
      </c>
      <c r="Q738" s="9">
        <f t="shared" si="243"/>
        <v>0</v>
      </c>
      <c r="R738" s="9">
        <v>0</v>
      </c>
      <c r="S738" s="9">
        <v>0</v>
      </c>
      <c r="T738" s="9">
        <v>0</v>
      </c>
      <c r="U738" s="10">
        <f t="shared" ref="U738:U750" si="244">G738/F738</f>
        <v>1.1111111111111112</v>
      </c>
    </row>
    <row r="739" spans="2:21">
      <c r="B739" s="11"/>
      <c r="C739" s="6"/>
      <c r="D739" s="6" t="s">
        <v>106</v>
      </c>
      <c r="E739" s="17" t="s">
        <v>100</v>
      </c>
      <c r="F739" s="18">
        <v>46740</v>
      </c>
      <c r="G739" s="9">
        <f t="shared" si="240"/>
        <v>100000</v>
      </c>
      <c r="H739" s="9">
        <f t="shared" si="241"/>
        <v>0</v>
      </c>
      <c r="I739" s="9">
        <f t="shared" si="242"/>
        <v>0</v>
      </c>
      <c r="J739" s="9">
        <v>0</v>
      </c>
      <c r="K739" s="9">
        <v>0</v>
      </c>
      <c r="L739" s="9">
        <v>0</v>
      </c>
      <c r="M739" s="9">
        <v>0</v>
      </c>
      <c r="N739" s="9">
        <v>0</v>
      </c>
      <c r="O739" s="9">
        <v>0</v>
      </c>
      <c r="P739" s="9">
        <v>0</v>
      </c>
      <c r="Q739" s="9">
        <f t="shared" si="243"/>
        <v>100000</v>
      </c>
      <c r="R739" s="9">
        <v>100000</v>
      </c>
      <c r="S739" s="9">
        <v>0</v>
      </c>
      <c r="T739" s="9">
        <v>0</v>
      </c>
      <c r="U739" s="10">
        <f t="shared" si="244"/>
        <v>2.1394950791613181</v>
      </c>
    </row>
    <row r="740" spans="2:21">
      <c r="B740" s="11"/>
      <c r="C740" s="6" t="s">
        <v>334</v>
      </c>
      <c r="D740" s="6"/>
      <c r="E740" s="17" t="s">
        <v>335</v>
      </c>
      <c r="F740" s="9">
        <f t="shared" ref="F740:T740" si="245">SUM(F741:F757)</f>
        <v>274637</v>
      </c>
      <c r="G740" s="9">
        <f t="shared" si="245"/>
        <v>238473</v>
      </c>
      <c r="H740" s="9">
        <f t="shared" si="245"/>
        <v>238473</v>
      </c>
      <c r="I740" s="9">
        <f t="shared" si="245"/>
        <v>236973</v>
      </c>
      <c r="J740" s="9">
        <f t="shared" si="245"/>
        <v>165930</v>
      </c>
      <c r="K740" s="9">
        <f t="shared" si="245"/>
        <v>71043</v>
      </c>
      <c r="L740" s="9">
        <f t="shared" si="245"/>
        <v>0</v>
      </c>
      <c r="M740" s="9">
        <f t="shared" si="245"/>
        <v>1500</v>
      </c>
      <c r="N740" s="9">
        <f t="shared" si="245"/>
        <v>0</v>
      </c>
      <c r="O740" s="9">
        <f t="shared" si="245"/>
        <v>0</v>
      </c>
      <c r="P740" s="9">
        <f t="shared" si="245"/>
        <v>0</v>
      </c>
      <c r="Q740" s="9">
        <f t="shared" si="245"/>
        <v>0</v>
      </c>
      <c r="R740" s="9">
        <f t="shared" si="245"/>
        <v>0</v>
      </c>
      <c r="S740" s="9">
        <f t="shared" si="245"/>
        <v>0</v>
      </c>
      <c r="T740" s="9">
        <f t="shared" si="245"/>
        <v>0</v>
      </c>
      <c r="U740" s="10">
        <f t="shared" si="244"/>
        <v>0.8683207288165834</v>
      </c>
    </row>
    <row r="741" spans="2:21">
      <c r="B741" s="11"/>
      <c r="C741" s="6"/>
      <c r="D741" s="6" t="s">
        <v>179</v>
      </c>
      <c r="E741" s="17" t="s">
        <v>180</v>
      </c>
      <c r="F741" s="18">
        <v>1303</v>
      </c>
      <c r="G741" s="9">
        <f t="shared" ref="G741:G747" si="246">SUM(H741+Q741)</f>
        <v>1500</v>
      </c>
      <c r="H741" s="9">
        <f t="shared" ref="H741:H747" si="247">SUM(I741+L741+M741+N741+O741+P741)</f>
        <v>1500</v>
      </c>
      <c r="I741" s="9">
        <f t="shared" ref="I741:I747" si="248">SUM(J741:K741)</f>
        <v>0</v>
      </c>
      <c r="J741" s="9">
        <v>0</v>
      </c>
      <c r="K741" s="9">
        <v>0</v>
      </c>
      <c r="L741" s="9">
        <v>0</v>
      </c>
      <c r="M741" s="9">
        <v>1500</v>
      </c>
      <c r="N741" s="9">
        <v>0</v>
      </c>
      <c r="O741" s="9">
        <v>0</v>
      </c>
      <c r="P741" s="9">
        <v>0</v>
      </c>
      <c r="Q741" s="9">
        <f t="shared" ref="Q741:Q747" si="249">SUM(R741+T741)</f>
        <v>0</v>
      </c>
      <c r="R741" s="9">
        <v>0</v>
      </c>
      <c r="S741" s="9">
        <v>0</v>
      </c>
      <c r="T741" s="9">
        <v>0</v>
      </c>
      <c r="U741" s="10">
        <f t="shared" si="244"/>
        <v>1.1511895625479662</v>
      </c>
    </row>
    <row r="742" spans="2:21">
      <c r="B742" s="11"/>
      <c r="C742" s="6"/>
      <c r="D742" s="6" t="s">
        <v>120</v>
      </c>
      <c r="E742" s="17" t="s">
        <v>77</v>
      </c>
      <c r="F742" s="18">
        <v>126920</v>
      </c>
      <c r="G742" s="9">
        <f t="shared" si="246"/>
        <v>127768</v>
      </c>
      <c r="H742" s="9">
        <f t="shared" si="247"/>
        <v>127768</v>
      </c>
      <c r="I742" s="9">
        <f t="shared" si="248"/>
        <v>127768</v>
      </c>
      <c r="J742" s="9">
        <v>127768</v>
      </c>
      <c r="K742" s="9">
        <v>0</v>
      </c>
      <c r="L742" s="9">
        <v>0</v>
      </c>
      <c r="M742" s="9">
        <v>0</v>
      </c>
      <c r="N742" s="9">
        <v>0</v>
      </c>
      <c r="O742" s="9">
        <v>0</v>
      </c>
      <c r="P742" s="9">
        <v>0</v>
      </c>
      <c r="Q742" s="9">
        <f t="shared" si="249"/>
        <v>0</v>
      </c>
      <c r="R742" s="9">
        <v>0</v>
      </c>
      <c r="S742" s="9">
        <v>0</v>
      </c>
      <c r="T742" s="9">
        <v>0</v>
      </c>
      <c r="U742" s="10">
        <f t="shared" si="244"/>
        <v>1.0066813740939173</v>
      </c>
    </row>
    <row r="743" spans="2:21">
      <c r="B743" s="11"/>
      <c r="C743" s="6"/>
      <c r="D743" s="6" t="s">
        <v>121</v>
      </c>
      <c r="E743" s="17" t="s">
        <v>78</v>
      </c>
      <c r="F743" s="18">
        <v>9160</v>
      </c>
      <c r="G743" s="9">
        <f t="shared" si="246"/>
        <v>10246</v>
      </c>
      <c r="H743" s="9">
        <f t="shared" si="247"/>
        <v>10246</v>
      </c>
      <c r="I743" s="9">
        <f t="shared" si="248"/>
        <v>10246</v>
      </c>
      <c r="J743" s="9">
        <v>10246</v>
      </c>
      <c r="K743" s="9">
        <v>0</v>
      </c>
      <c r="L743" s="9">
        <v>0</v>
      </c>
      <c r="M743" s="9">
        <v>0</v>
      </c>
      <c r="N743" s="9">
        <v>0</v>
      </c>
      <c r="O743" s="9">
        <v>0</v>
      </c>
      <c r="P743" s="9">
        <v>0</v>
      </c>
      <c r="Q743" s="9">
        <f t="shared" si="249"/>
        <v>0</v>
      </c>
      <c r="R743" s="9">
        <v>0</v>
      </c>
      <c r="S743" s="9">
        <v>0</v>
      </c>
      <c r="T743" s="9">
        <v>0</v>
      </c>
      <c r="U743" s="10">
        <f t="shared" si="244"/>
        <v>1.1185589519650656</v>
      </c>
    </row>
    <row r="744" spans="2:21">
      <c r="B744" s="11"/>
      <c r="C744" s="6"/>
      <c r="D744" s="6" t="s">
        <v>122</v>
      </c>
      <c r="E744" s="17" t="s">
        <v>79</v>
      </c>
      <c r="F744" s="18">
        <v>22628</v>
      </c>
      <c r="G744" s="9">
        <f t="shared" si="246"/>
        <v>24098</v>
      </c>
      <c r="H744" s="9">
        <f t="shared" si="247"/>
        <v>24098</v>
      </c>
      <c r="I744" s="9">
        <f t="shared" si="248"/>
        <v>24098</v>
      </c>
      <c r="J744" s="9">
        <v>24098</v>
      </c>
      <c r="K744" s="9">
        <v>0</v>
      </c>
      <c r="L744" s="9">
        <v>0</v>
      </c>
      <c r="M744" s="9">
        <v>0</v>
      </c>
      <c r="N744" s="9">
        <v>0</v>
      </c>
      <c r="O744" s="9">
        <v>0</v>
      </c>
      <c r="P744" s="9">
        <v>0</v>
      </c>
      <c r="Q744" s="9">
        <f t="shared" si="249"/>
        <v>0</v>
      </c>
      <c r="R744" s="9">
        <v>0</v>
      </c>
      <c r="S744" s="9">
        <v>0</v>
      </c>
      <c r="T744" s="9">
        <v>0</v>
      </c>
      <c r="U744" s="10">
        <f t="shared" si="244"/>
        <v>1.0649637617111543</v>
      </c>
    </row>
    <row r="745" spans="2:21">
      <c r="B745" s="11"/>
      <c r="C745" s="6"/>
      <c r="D745" s="6" t="s">
        <v>123</v>
      </c>
      <c r="E745" s="17" t="s">
        <v>80</v>
      </c>
      <c r="F745" s="18">
        <v>2852</v>
      </c>
      <c r="G745" s="9">
        <f t="shared" si="246"/>
        <v>3118</v>
      </c>
      <c r="H745" s="9">
        <f t="shared" si="247"/>
        <v>3118</v>
      </c>
      <c r="I745" s="9">
        <f t="shared" si="248"/>
        <v>3118</v>
      </c>
      <c r="J745" s="9">
        <v>3118</v>
      </c>
      <c r="K745" s="9">
        <v>0</v>
      </c>
      <c r="L745" s="9">
        <v>0</v>
      </c>
      <c r="M745" s="9">
        <v>0</v>
      </c>
      <c r="N745" s="9">
        <v>0</v>
      </c>
      <c r="O745" s="9">
        <v>0</v>
      </c>
      <c r="P745" s="9">
        <v>0</v>
      </c>
      <c r="Q745" s="9">
        <f t="shared" si="249"/>
        <v>0</v>
      </c>
      <c r="R745" s="9">
        <v>0</v>
      </c>
      <c r="S745" s="9">
        <v>0</v>
      </c>
      <c r="T745" s="9">
        <v>0</v>
      </c>
      <c r="U745" s="10">
        <f t="shared" si="244"/>
        <v>1.0932678821879382</v>
      </c>
    </row>
    <row r="746" spans="2:21">
      <c r="B746" s="11"/>
      <c r="C746" s="6"/>
      <c r="D746" s="6" t="s">
        <v>125</v>
      </c>
      <c r="E746" s="17" t="s">
        <v>65</v>
      </c>
      <c r="F746" s="18">
        <v>14100</v>
      </c>
      <c r="G746" s="9">
        <f t="shared" si="246"/>
        <v>13500</v>
      </c>
      <c r="H746" s="9">
        <f t="shared" si="247"/>
        <v>13500</v>
      </c>
      <c r="I746" s="9">
        <f t="shared" si="248"/>
        <v>13500</v>
      </c>
      <c r="J746" s="9">
        <v>0</v>
      </c>
      <c r="K746" s="9">
        <v>13500</v>
      </c>
      <c r="L746" s="9">
        <v>0</v>
      </c>
      <c r="M746" s="9">
        <v>0</v>
      </c>
      <c r="N746" s="9">
        <v>0</v>
      </c>
      <c r="O746" s="9">
        <v>0</v>
      </c>
      <c r="P746" s="9">
        <v>0</v>
      </c>
      <c r="Q746" s="9">
        <f t="shared" si="249"/>
        <v>0</v>
      </c>
      <c r="R746" s="9">
        <v>0</v>
      </c>
      <c r="S746" s="9">
        <v>0</v>
      </c>
      <c r="T746" s="9">
        <v>0</v>
      </c>
      <c r="U746" s="10">
        <f t="shared" si="244"/>
        <v>0.95744680851063835</v>
      </c>
    </row>
    <row r="747" spans="2:21">
      <c r="B747" s="11"/>
      <c r="C747" s="6"/>
      <c r="D747" s="6" t="s">
        <v>88</v>
      </c>
      <c r="E747" s="17" t="s">
        <v>89</v>
      </c>
      <c r="F747" s="18">
        <v>6951</v>
      </c>
      <c r="G747" s="9">
        <f t="shared" si="246"/>
        <v>7920</v>
      </c>
      <c r="H747" s="9">
        <f t="shared" si="247"/>
        <v>7920</v>
      </c>
      <c r="I747" s="9">
        <f t="shared" si="248"/>
        <v>7920</v>
      </c>
      <c r="J747" s="9">
        <v>0</v>
      </c>
      <c r="K747" s="9">
        <v>7920</v>
      </c>
      <c r="L747" s="9">
        <v>0</v>
      </c>
      <c r="M747" s="9">
        <v>0</v>
      </c>
      <c r="N747" s="9">
        <v>0</v>
      </c>
      <c r="O747" s="9">
        <v>0</v>
      </c>
      <c r="P747" s="9">
        <v>0</v>
      </c>
      <c r="Q747" s="9">
        <f t="shared" si="249"/>
        <v>0</v>
      </c>
      <c r="R747" s="9">
        <v>0</v>
      </c>
      <c r="S747" s="9">
        <v>0</v>
      </c>
      <c r="T747" s="9">
        <v>0</v>
      </c>
      <c r="U747" s="10">
        <f t="shared" si="244"/>
        <v>1.1394044022442813</v>
      </c>
    </row>
    <row r="748" spans="2:21">
      <c r="B748" s="6"/>
      <c r="C748" s="6"/>
      <c r="D748" s="6">
        <v>4270</v>
      </c>
      <c r="E748" s="17" t="s">
        <v>98</v>
      </c>
      <c r="F748" s="18">
        <v>41820</v>
      </c>
      <c r="G748" s="9">
        <v>0</v>
      </c>
      <c r="H748" s="9">
        <v>0</v>
      </c>
      <c r="I748" s="9">
        <v>0</v>
      </c>
      <c r="J748" s="9">
        <v>0</v>
      </c>
      <c r="K748" s="9">
        <v>0</v>
      </c>
      <c r="L748" s="9">
        <v>0</v>
      </c>
      <c r="M748" s="9">
        <v>0</v>
      </c>
      <c r="N748" s="9">
        <v>0</v>
      </c>
      <c r="O748" s="9">
        <v>0</v>
      </c>
      <c r="P748" s="9">
        <v>0</v>
      </c>
      <c r="Q748" s="9">
        <v>0</v>
      </c>
      <c r="R748" s="9">
        <v>0</v>
      </c>
      <c r="S748" s="9">
        <v>0</v>
      </c>
      <c r="T748" s="9">
        <v>0</v>
      </c>
      <c r="U748" s="10">
        <f t="shared" si="244"/>
        <v>0</v>
      </c>
    </row>
    <row r="749" spans="2:21">
      <c r="B749" s="11"/>
      <c r="C749" s="6"/>
      <c r="D749" s="6" t="s">
        <v>181</v>
      </c>
      <c r="E749" s="17" t="s">
        <v>182</v>
      </c>
      <c r="F749" s="18">
        <v>300</v>
      </c>
      <c r="G749" s="9">
        <f t="shared" ref="G749:G757" si="250">SUM(H749+Q749)</f>
        <v>300</v>
      </c>
      <c r="H749" s="9">
        <f t="shared" ref="H749:H757" si="251">SUM(I749+L749+M749+N749+O749+P749)</f>
        <v>300</v>
      </c>
      <c r="I749" s="9">
        <f t="shared" ref="I749:I757" si="252">SUM(J749:K749)</f>
        <v>300</v>
      </c>
      <c r="J749" s="9">
        <v>0</v>
      </c>
      <c r="K749" s="9">
        <v>300</v>
      </c>
      <c r="L749" s="9">
        <v>0</v>
      </c>
      <c r="M749" s="9">
        <v>0</v>
      </c>
      <c r="N749" s="9">
        <v>0</v>
      </c>
      <c r="O749" s="9">
        <v>0</v>
      </c>
      <c r="P749" s="9">
        <v>0</v>
      </c>
      <c r="Q749" s="9">
        <f t="shared" ref="Q749:Q757" si="253">SUM(R749+T749)</f>
        <v>0</v>
      </c>
      <c r="R749" s="9">
        <v>0</v>
      </c>
      <c r="S749" s="9">
        <v>0</v>
      </c>
      <c r="T749" s="9">
        <v>0</v>
      </c>
      <c r="U749" s="10">
        <f t="shared" si="244"/>
        <v>1</v>
      </c>
    </row>
    <row r="750" spans="2:21">
      <c r="B750" s="11"/>
      <c r="C750" s="6"/>
      <c r="D750" s="6" t="s">
        <v>37</v>
      </c>
      <c r="E750" s="17" t="s">
        <v>38</v>
      </c>
      <c r="F750" s="18">
        <v>12655</v>
      </c>
      <c r="G750" s="9">
        <f t="shared" si="250"/>
        <v>12655</v>
      </c>
      <c r="H750" s="9">
        <f t="shared" si="251"/>
        <v>12655</v>
      </c>
      <c r="I750" s="9">
        <f t="shared" si="252"/>
        <v>12655</v>
      </c>
      <c r="J750" s="9">
        <v>0</v>
      </c>
      <c r="K750" s="9">
        <v>12655</v>
      </c>
      <c r="L750" s="9">
        <v>0</v>
      </c>
      <c r="M750" s="9">
        <v>0</v>
      </c>
      <c r="N750" s="9">
        <v>0</v>
      </c>
      <c r="O750" s="9">
        <v>0</v>
      </c>
      <c r="P750" s="9">
        <v>0</v>
      </c>
      <c r="Q750" s="9">
        <f t="shared" si="253"/>
        <v>0</v>
      </c>
      <c r="R750" s="9">
        <v>0</v>
      </c>
      <c r="S750" s="9">
        <v>0</v>
      </c>
      <c r="T750" s="9">
        <v>0</v>
      </c>
      <c r="U750" s="10">
        <f t="shared" si="244"/>
        <v>1</v>
      </c>
    </row>
    <row r="751" spans="2:21">
      <c r="B751" s="11"/>
      <c r="C751" s="6"/>
      <c r="D751" s="6" t="s">
        <v>128</v>
      </c>
      <c r="E751" s="17" t="s">
        <v>129</v>
      </c>
      <c r="F751" s="18">
        <v>0</v>
      </c>
      <c r="G751" s="9">
        <f t="shared" si="250"/>
        <v>720</v>
      </c>
      <c r="H751" s="9">
        <f t="shared" si="251"/>
        <v>720</v>
      </c>
      <c r="I751" s="9">
        <f t="shared" si="252"/>
        <v>720</v>
      </c>
      <c r="J751" s="9">
        <v>0</v>
      </c>
      <c r="K751" s="9">
        <v>720</v>
      </c>
      <c r="L751" s="9">
        <v>0</v>
      </c>
      <c r="M751" s="9">
        <v>0</v>
      </c>
      <c r="N751" s="9">
        <v>0</v>
      </c>
      <c r="O751" s="9">
        <v>0</v>
      </c>
      <c r="P751" s="9">
        <v>0</v>
      </c>
      <c r="Q751" s="9">
        <f t="shared" si="253"/>
        <v>0</v>
      </c>
      <c r="R751" s="9">
        <v>0</v>
      </c>
      <c r="S751" s="9">
        <v>0</v>
      </c>
      <c r="T751" s="9">
        <v>0</v>
      </c>
      <c r="U751" s="10">
        <v>0</v>
      </c>
    </row>
    <row r="752" spans="2:21" ht="22.5">
      <c r="B752" s="11"/>
      <c r="C752" s="6"/>
      <c r="D752" s="6" t="s">
        <v>142</v>
      </c>
      <c r="E752" s="17" t="s">
        <v>90</v>
      </c>
      <c r="F752" s="18">
        <v>30000</v>
      </c>
      <c r="G752" s="9">
        <f t="shared" si="250"/>
        <v>30000</v>
      </c>
      <c r="H752" s="9">
        <f t="shared" si="251"/>
        <v>30000</v>
      </c>
      <c r="I752" s="9">
        <f t="shared" si="252"/>
        <v>30000</v>
      </c>
      <c r="J752" s="9">
        <v>0</v>
      </c>
      <c r="K752" s="9">
        <v>30000</v>
      </c>
      <c r="L752" s="9">
        <v>0</v>
      </c>
      <c r="M752" s="9">
        <v>0</v>
      </c>
      <c r="N752" s="9">
        <v>0</v>
      </c>
      <c r="O752" s="9">
        <v>0</v>
      </c>
      <c r="P752" s="9">
        <v>0</v>
      </c>
      <c r="Q752" s="9">
        <f t="shared" si="253"/>
        <v>0</v>
      </c>
      <c r="R752" s="9">
        <v>0</v>
      </c>
      <c r="S752" s="9">
        <v>0</v>
      </c>
      <c r="T752" s="9">
        <v>0</v>
      </c>
      <c r="U752" s="10">
        <f>G752/F752</f>
        <v>1</v>
      </c>
    </row>
    <row r="753" spans="2:21">
      <c r="B753" s="11"/>
      <c r="C753" s="6"/>
      <c r="D753" s="6" t="s">
        <v>167</v>
      </c>
      <c r="E753" s="17" t="s">
        <v>82</v>
      </c>
      <c r="F753" s="18">
        <v>200</v>
      </c>
      <c r="G753" s="9">
        <f t="shared" si="250"/>
        <v>200</v>
      </c>
      <c r="H753" s="9">
        <f t="shared" si="251"/>
        <v>200</v>
      </c>
      <c r="I753" s="9">
        <f t="shared" si="252"/>
        <v>200</v>
      </c>
      <c r="J753" s="9">
        <v>0</v>
      </c>
      <c r="K753" s="9">
        <v>200</v>
      </c>
      <c r="L753" s="9">
        <v>0</v>
      </c>
      <c r="M753" s="9">
        <v>0</v>
      </c>
      <c r="N753" s="9">
        <v>0</v>
      </c>
      <c r="O753" s="9">
        <v>0</v>
      </c>
      <c r="P753" s="9">
        <v>0</v>
      </c>
      <c r="Q753" s="9">
        <f t="shared" si="253"/>
        <v>0</v>
      </c>
      <c r="R753" s="9">
        <v>0</v>
      </c>
      <c r="S753" s="9">
        <v>0</v>
      </c>
      <c r="T753" s="9">
        <v>0</v>
      </c>
      <c r="U753" s="10">
        <f>G753/F753</f>
        <v>1</v>
      </c>
    </row>
    <row r="754" spans="2:21">
      <c r="B754" s="11"/>
      <c r="C754" s="6"/>
      <c r="D754" s="6" t="s">
        <v>109</v>
      </c>
      <c r="E754" s="17" t="s">
        <v>110</v>
      </c>
      <c r="F754" s="18">
        <v>280</v>
      </c>
      <c r="G754" s="9">
        <f t="shared" si="250"/>
        <v>280</v>
      </c>
      <c r="H754" s="9">
        <f t="shared" si="251"/>
        <v>280</v>
      </c>
      <c r="I754" s="9">
        <f t="shared" si="252"/>
        <v>280</v>
      </c>
      <c r="J754" s="9">
        <v>0</v>
      </c>
      <c r="K754" s="9">
        <v>280</v>
      </c>
      <c r="L754" s="9">
        <v>0</v>
      </c>
      <c r="M754" s="9">
        <v>0</v>
      </c>
      <c r="N754" s="9">
        <v>0</v>
      </c>
      <c r="O754" s="9">
        <v>0</v>
      </c>
      <c r="P754" s="9">
        <v>0</v>
      </c>
      <c r="Q754" s="9">
        <f t="shared" si="253"/>
        <v>0</v>
      </c>
      <c r="R754" s="9">
        <v>0</v>
      </c>
      <c r="S754" s="9">
        <v>0</v>
      </c>
      <c r="T754" s="9">
        <v>0</v>
      </c>
      <c r="U754" s="10">
        <f>G754/F754</f>
        <v>1</v>
      </c>
    </row>
    <row r="755" spans="2:21">
      <c r="B755" s="11"/>
      <c r="C755" s="6"/>
      <c r="D755" s="6" t="s">
        <v>130</v>
      </c>
      <c r="E755" s="17" t="s">
        <v>83</v>
      </c>
      <c r="F755" s="18">
        <v>5168</v>
      </c>
      <c r="G755" s="9">
        <f t="shared" si="250"/>
        <v>5168</v>
      </c>
      <c r="H755" s="9">
        <f t="shared" si="251"/>
        <v>5168</v>
      </c>
      <c r="I755" s="9">
        <f t="shared" si="252"/>
        <v>5168</v>
      </c>
      <c r="J755" s="9">
        <v>0</v>
      </c>
      <c r="K755" s="9">
        <v>5168</v>
      </c>
      <c r="L755" s="9">
        <v>0</v>
      </c>
      <c r="M755" s="9">
        <v>0</v>
      </c>
      <c r="N755" s="9">
        <v>0</v>
      </c>
      <c r="O755" s="9">
        <v>0</v>
      </c>
      <c r="P755" s="9">
        <v>0</v>
      </c>
      <c r="Q755" s="9">
        <f t="shared" si="253"/>
        <v>0</v>
      </c>
      <c r="R755" s="9">
        <v>0</v>
      </c>
      <c r="S755" s="9">
        <v>0</v>
      </c>
      <c r="T755" s="9">
        <v>0</v>
      </c>
      <c r="U755" s="10">
        <f>G755/F755</f>
        <v>1</v>
      </c>
    </row>
    <row r="756" spans="2:21" ht="22.5">
      <c r="B756" s="11"/>
      <c r="C756" s="6"/>
      <c r="D756" s="6" t="s">
        <v>168</v>
      </c>
      <c r="E756" s="17" t="s">
        <v>169</v>
      </c>
      <c r="F756" s="18">
        <v>300</v>
      </c>
      <c r="G756" s="9">
        <f t="shared" si="250"/>
        <v>300</v>
      </c>
      <c r="H756" s="9">
        <f t="shared" si="251"/>
        <v>300</v>
      </c>
      <c r="I756" s="9">
        <f t="shared" si="252"/>
        <v>300</v>
      </c>
      <c r="J756" s="9">
        <v>0</v>
      </c>
      <c r="K756" s="9">
        <v>300</v>
      </c>
      <c r="L756" s="9">
        <v>0</v>
      </c>
      <c r="M756" s="9">
        <v>0</v>
      </c>
      <c r="N756" s="9">
        <v>0</v>
      </c>
      <c r="O756" s="9">
        <v>0</v>
      </c>
      <c r="P756" s="9">
        <v>0</v>
      </c>
      <c r="Q756" s="9">
        <f t="shared" si="253"/>
        <v>0</v>
      </c>
      <c r="R756" s="9">
        <v>0</v>
      </c>
      <c r="S756" s="9">
        <v>0</v>
      </c>
      <c r="T756" s="9">
        <v>0</v>
      </c>
      <c r="U756" s="10">
        <f>G756/F756</f>
        <v>1</v>
      </c>
    </row>
    <row r="757" spans="2:21">
      <c r="B757" s="11"/>
      <c r="C757" s="6"/>
      <c r="D757" s="6" t="s">
        <v>131</v>
      </c>
      <c r="E757" s="17" t="s">
        <v>132</v>
      </c>
      <c r="F757" s="18">
        <v>0</v>
      </c>
      <c r="G757" s="9">
        <f t="shared" si="250"/>
        <v>700</v>
      </c>
      <c r="H757" s="9">
        <f t="shared" si="251"/>
        <v>700</v>
      </c>
      <c r="I757" s="9">
        <f t="shared" si="252"/>
        <v>700</v>
      </c>
      <c r="J757" s="9">
        <v>700</v>
      </c>
      <c r="K757" s="9">
        <v>0</v>
      </c>
      <c r="L757" s="9">
        <v>0</v>
      </c>
      <c r="M757" s="9">
        <v>0</v>
      </c>
      <c r="N757" s="9">
        <v>0</v>
      </c>
      <c r="O757" s="9">
        <v>0</v>
      </c>
      <c r="P757" s="9">
        <v>0</v>
      </c>
      <c r="Q757" s="9">
        <f t="shared" si="253"/>
        <v>0</v>
      </c>
      <c r="R757" s="9">
        <v>0</v>
      </c>
      <c r="S757" s="9">
        <v>0</v>
      </c>
      <c r="T757" s="9">
        <v>0</v>
      </c>
      <c r="U757" s="10">
        <v>0</v>
      </c>
    </row>
    <row r="758" spans="2:21">
      <c r="B758" s="11"/>
      <c r="C758" s="6" t="s">
        <v>336</v>
      </c>
      <c r="D758" s="6"/>
      <c r="E758" s="17" t="s">
        <v>337</v>
      </c>
      <c r="F758" s="9">
        <f t="shared" ref="F758:T758" si="254">SUM(F759:F760)</f>
        <v>0</v>
      </c>
      <c r="G758" s="9">
        <f t="shared" si="254"/>
        <v>16000</v>
      </c>
      <c r="H758" s="9">
        <f t="shared" si="254"/>
        <v>16000</v>
      </c>
      <c r="I758" s="9">
        <f t="shared" si="254"/>
        <v>16000</v>
      </c>
      <c r="J758" s="9">
        <f t="shared" si="254"/>
        <v>0</v>
      </c>
      <c r="K758" s="9">
        <f t="shared" si="254"/>
        <v>16000</v>
      </c>
      <c r="L758" s="9">
        <f t="shared" si="254"/>
        <v>0</v>
      </c>
      <c r="M758" s="9">
        <f t="shared" si="254"/>
        <v>0</v>
      </c>
      <c r="N758" s="9">
        <f t="shared" si="254"/>
        <v>0</v>
      </c>
      <c r="O758" s="9">
        <f t="shared" si="254"/>
        <v>0</v>
      </c>
      <c r="P758" s="9">
        <f t="shared" si="254"/>
        <v>0</v>
      </c>
      <c r="Q758" s="9">
        <f t="shared" si="254"/>
        <v>0</v>
      </c>
      <c r="R758" s="9">
        <f t="shared" si="254"/>
        <v>0</v>
      </c>
      <c r="S758" s="9">
        <f t="shared" si="254"/>
        <v>0</v>
      </c>
      <c r="T758" s="9">
        <f t="shared" si="254"/>
        <v>0</v>
      </c>
      <c r="U758" s="10">
        <v>0</v>
      </c>
    </row>
    <row r="759" spans="2:21">
      <c r="B759" s="11"/>
      <c r="C759" s="6"/>
      <c r="D759" s="6" t="s">
        <v>37</v>
      </c>
      <c r="E759" s="17" t="s">
        <v>38</v>
      </c>
      <c r="F759" s="18">
        <v>0</v>
      </c>
      <c r="G759" s="9">
        <f>SUM(H759+Q759)</f>
        <v>15000</v>
      </c>
      <c r="H759" s="9">
        <f>SUM(I759+L759+M759+N759+O759+P759)</f>
        <v>15000</v>
      </c>
      <c r="I759" s="9">
        <f>SUM(J759:K759)</f>
        <v>15000</v>
      </c>
      <c r="J759" s="9">
        <v>0</v>
      </c>
      <c r="K759" s="9">
        <v>15000</v>
      </c>
      <c r="L759" s="9">
        <v>0</v>
      </c>
      <c r="M759" s="9">
        <v>0</v>
      </c>
      <c r="N759" s="9">
        <v>0</v>
      </c>
      <c r="O759" s="9">
        <v>0</v>
      </c>
      <c r="P759" s="9">
        <v>0</v>
      </c>
      <c r="Q759" s="9">
        <f>SUM(R759+T759)</f>
        <v>0</v>
      </c>
      <c r="R759" s="9">
        <v>0</v>
      </c>
      <c r="S759" s="9">
        <v>0</v>
      </c>
      <c r="T759" s="9">
        <v>0</v>
      </c>
      <c r="U759" s="10">
        <v>0</v>
      </c>
    </row>
    <row r="760" spans="2:21">
      <c r="B760" s="11"/>
      <c r="C760" s="6"/>
      <c r="D760" s="6" t="s">
        <v>172</v>
      </c>
      <c r="E760" s="17" t="s">
        <v>149</v>
      </c>
      <c r="F760" s="18">
        <v>0</v>
      </c>
      <c r="G760" s="9">
        <f>SUM(H760+Q760)</f>
        <v>1000</v>
      </c>
      <c r="H760" s="9">
        <f>SUM(I760+L760+M760+N760+O760+P760)</f>
        <v>1000</v>
      </c>
      <c r="I760" s="9">
        <f>SUM(J760:K760)</f>
        <v>1000</v>
      </c>
      <c r="J760" s="9">
        <v>0</v>
      </c>
      <c r="K760" s="9">
        <v>1000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f>SUM(R760+T760)</f>
        <v>0</v>
      </c>
      <c r="R760" s="9">
        <v>0</v>
      </c>
      <c r="S760" s="9">
        <v>0</v>
      </c>
      <c r="T760" s="9">
        <v>0</v>
      </c>
      <c r="U760" s="10">
        <v>0</v>
      </c>
    </row>
    <row r="761" spans="2:21" ht="45">
      <c r="B761" s="11"/>
      <c r="C761" s="6" t="s">
        <v>338</v>
      </c>
      <c r="D761" s="6"/>
      <c r="E761" s="17" t="s">
        <v>339</v>
      </c>
      <c r="F761" s="9">
        <f t="shared" ref="F761:T761" si="255">SUM(F762:F763)</f>
        <v>152500</v>
      </c>
      <c r="G761" s="9">
        <f t="shared" si="255"/>
        <v>149000</v>
      </c>
      <c r="H761" s="9">
        <f t="shared" si="255"/>
        <v>149000</v>
      </c>
      <c r="I761" s="9">
        <f t="shared" si="255"/>
        <v>149000</v>
      </c>
      <c r="J761" s="9">
        <f t="shared" si="255"/>
        <v>0</v>
      </c>
      <c r="K761" s="9">
        <f t="shared" si="255"/>
        <v>149000</v>
      </c>
      <c r="L761" s="9">
        <f t="shared" si="255"/>
        <v>0</v>
      </c>
      <c r="M761" s="9">
        <f t="shared" si="255"/>
        <v>0</v>
      </c>
      <c r="N761" s="9">
        <f t="shared" si="255"/>
        <v>0</v>
      </c>
      <c r="O761" s="9">
        <f t="shared" si="255"/>
        <v>0</v>
      </c>
      <c r="P761" s="9">
        <f t="shared" si="255"/>
        <v>0</v>
      </c>
      <c r="Q761" s="9">
        <f t="shared" si="255"/>
        <v>0</v>
      </c>
      <c r="R761" s="9">
        <f t="shared" si="255"/>
        <v>0</v>
      </c>
      <c r="S761" s="9">
        <f t="shared" si="255"/>
        <v>0</v>
      </c>
      <c r="T761" s="9">
        <f t="shared" si="255"/>
        <v>0</v>
      </c>
      <c r="U761" s="10">
        <f t="shared" ref="U761:U797" si="256">G761/F761</f>
        <v>0.9770491803278688</v>
      </c>
    </row>
    <row r="762" spans="2:21" ht="45">
      <c r="B762" s="11"/>
      <c r="C762" s="6"/>
      <c r="D762" s="6" t="s">
        <v>340</v>
      </c>
      <c r="E762" s="17" t="s">
        <v>341</v>
      </c>
      <c r="F762" s="18">
        <v>3000</v>
      </c>
      <c r="G762" s="9">
        <f>SUM(H762+Q762)</f>
        <v>3000</v>
      </c>
      <c r="H762" s="9">
        <f>SUM(I762+L762+M762+N762+O762+P762)</f>
        <v>3000</v>
      </c>
      <c r="I762" s="9">
        <f>SUM(J762:K762)</f>
        <v>3000</v>
      </c>
      <c r="J762" s="9">
        <v>0</v>
      </c>
      <c r="K762" s="9">
        <v>3000</v>
      </c>
      <c r="L762" s="9">
        <v>0</v>
      </c>
      <c r="M762" s="9">
        <v>0</v>
      </c>
      <c r="N762" s="9">
        <v>0</v>
      </c>
      <c r="O762" s="9">
        <v>0</v>
      </c>
      <c r="P762" s="9">
        <v>0</v>
      </c>
      <c r="Q762" s="9">
        <f>SUM(R762+T762)</f>
        <v>0</v>
      </c>
      <c r="R762" s="9">
        <v>0</v>
      </c>
      <c r="S762" s="9">
        <v>0</v>
      </c>
      <c r="T762" s="9">
        <v>0</v>
      </c>
      <c r="U762" s="10">
        <f t="shared" si="256"/>
        <v>1</v>
      </c>
    </row>
    <row r="763" spans="2:21">
      <c r="B763" s="11"/>
      <c r="C763" s="6"/>
      <c r="D763" s="6" t="s">
        <v>342</v>
      </c>
      <c r="E763" s="17" t="s">
        <v>343</v>
      </c>
      <c r="F763" s="18">
        <v>149500</v>
      </c>
      <c r="G763" s="9">
        <f>SUM(H763+Q763)</f>
        <v>146000</v>
      </c>
      <c r="H763" s="9">
        <f>SUM(I763+L763+M763+N763+O763+P763)</f>
        <v>146000</v>
      </c>
      <c r="I763" s="9">
        <f>SUM(J763:K763)</f>
        <v>146000</v>
      </c>
      <c r="J763" s="9">
        <v>0</v>
      </c>
      <c r="K763" s="9">
        <v>146000</v>
      </c>
      <c r="L763" s="9">
        <v>0</v>
      </c>
      <c r="M763" s="9">
        <v>0</v>
      </c>
      <c r="N763" s="9">
        <v>0</v>
      </c>
      <c r="O763" s="9">
        <v>0</v>
      </c>
      <c r="P763" s="9">
        <v>0</v>
      </c>
      <c r="Q763" s="9">
        <f>SUM(R763+T763)</f>
        <v>0</v>
      </c>
      <c r="R763" s="9">
        <v>0</v>
      </c>
      <c r="S763" s="9">
        <v>0</v>
      </c>
      <c r="T763" s="9">
        <v>0</v>
      </c>
      <c r="U763" s="10">
        <f t="shared" si="256"/>
        <v>0.97658862876254182</v>
      </c>
    </row>
    <row r="764" spans="2:21" ht="22.5">
      <c r="B764" s="11"/>
      <c r="C764" s="6" t="s">
        <v>344</v>
      </c>
      <c r="D764" s="6"/>
      <c r="E764" s="17" t="s">
        <v>345</v>
      </c>
      <c r="F764" s="9">
        <f t="shared" ref="F764:T764" si="257">SUM(F765:F767)</f>
        <v>2033944</v>
      </c>
      <c r="G764" s="9">
        <f t="shared" si="257"/>
        <v>1894918</v>
      </c>
      <c r="H764" s="9">
        <f t="shared" si="257"/>
        <v>1894918</v>
      </c>
      <c r="I764" s="9">
        <f t="shared" si="257"/>
        <v>23000</v>
      </c>
      <c r="J764" s="9">
        <f t="shared" si="257"/>
        <v>0</v>
      </c>
      <c r="K764" s="9">
        <f t="shared" si="257"/>
        <v>23000</v>
      </c>
      <c r="L764" s="9">
        <f t="shared" si="257"/>
        <v>0</v>
      </c>
      <c r="M764" s="9">
        <f t="shared" si="257"/>
        <v>1871918</v>
      </c>
      <c r="N764" s="9">
        <f t="shared" si="257"/>
        <v>0</v>
      </c>
      <c r="O764" s="9">
        <f t="shared" si="257"/>
        <v>0</v>
      </c>
      <c r="P764" s="9">
        <f t="shared" si="257"/>
        <v>0</v>
      </c>
      <c r="Q764" s="9">
        <f t="shared" si="257"/>
        <v>0</v>
      </c>
      <c r="R764" s="9">
        <f t="shared" si="257"/>
        <v>0</v>
      </c>
      <c r="S764" s="9">
        <f t="shared" si="257"/>
        <v>0</v>
      </c>
      <c r="T764" s="9">
        <f t="shared" si="257"/>
        <v>0</v>
      </c>
      <c r="U764" s="10">
        <f t="shared" si="256"/>
        <v>0.93164708566214216</v>
      </c>
    </row>
    <row r="765" spans="2:21" ht="45">
      <c r="B765" s="11"/>
      <c r="C765" s="6"/>
      <c r="D765" s="6" t="s">
        <v>340</v>
      </c>
      <c r="E765" s="17" t="s">
        <v>341</v>
      </c>
      <c r="F765" s="18">
        <v>4900</v>
      </c>
      <c r="G765" s="9">
        <f>SUM(H765+Q765)</f>
        <v>3000</v>
      </c>
      <c r="H765" s="9">
        <f>SUM(I765+L765+M765+N765+O765+P765)</f>
        <v>3000</v>
      </c>
      <c r="I765" s="9">
        <f>SUM(J765:K765)</f>
        <v>3000</v>
      </c>
      <c r="J765" s="9">
        <v>0</v>
      </c>
      <c r="K765" s="9">
        <v>3000</v>
      </c>
      <c r="L765" s="9">
        <v>0</v>
      </c>
      <c r="M765" s="9">
        <v>0</v>
      </c>
      <c r="N765" s="9">
        <v>0</v>
      </c>
      <c r="O765" s="9">
        <v>0</v>
      </c>
      <c r="P765" s="9">
        <v>0</v>
      </c>
      <c r="Q765" s="9">
        <f>SUM(R765+T765)</f>
        <v>0</v>
      </c>
      <c r="R765" s="9">
        <v>0</v>
      </c>
      <c r="S765" s="9">
        <v>0</v>
      </c>
      <c r="T765" s="9">
        <v>0</v>
      </c>
      <c r="U765" s="10">
        <f t="shared" si="256"/>
        <v>0.61224489795918369</v>
      </c>
    </row>
    <row r="766" spans="2:21">
      <c r="B766" s="11"/>
      <c r="C766" s="6"/>
      <c r="D766" s="6" t="s">
        <v>346</v>
      </c>
      <c r="E766" s="17" t="s">
        <v>347</v>
      </c>
      <c r="F766" s="18">
        <v>2011476</v>
      </c>
      <c r="G766" s="9">
        <f>SUM(H766+Q766)</f>
        <v>1871918</v>
      </c>
      <c r="H766" s="9">
        <f>SUM(I766+L766+M766+N766+O766+P766)</f>
        <v>1871918</v>
      </c>
      <c r="I766" s="9">
        <f>SUM(J766:K766)</f>
        <v>0</v>
      </c>
      <c r="J766" s="9">
        <v>0</v>
      </c>
      <c r="K766" s="9">
        <v>0</v>
      </c>
      <c r="L766" s="9">
        <v>0</v>
      </c>
      <c r="M766" s="9">
        <v>1871918</v>
      </c>
      <c r="N766" s="9">
        <v>0</v>
      </c>
      <c r="O766" s="9">
        <v>0</v>
      </c>
      <c r="P766" s="9">
        <v>0</v>
      </c>
      <c r="Q766" s="9">
        <f>SUM(R766+T766)</f>
        <v>0</v>
      </c>
      <c r="R766" s="9">
        <v>0</v>
      </c>
      <c r="S766" s="9">
        <v>0</v>
      </c>
      <c r="T766" s="9">
        <v>0</v>
      </c>
      <c r="U766" s="10">
        <f t="shared" si="256"/>
        <v>0.93061910756081601</v>
      </c>
    </row>
    <row r="767" spans="2:21">
      <c r="B767" s="11"/>
      <c r="C767" s="6"/>
      <c r="D767" s="6" t="s">
        <v>37</v>
      </c>
      <c r="E767" s="17" t="s">
        <v>38</v>
      </c>
      <c r="F767" s="18">
        <v>17568</v>
      </c>
      <c r="G767" s="9">
        <f>SUM(H767+Q767)</f>
        <v>20000</v>
      </c>
      <c r="H767" s="9">
        <f>SUM(I767+L767+M767+N767+O767+P767)</f>
        <v>20000</v>
      </c>
      <c r="I767" s="9">
        <f>SUM(J767:K767)</f>
        <v>20000</v>
      </c>
      <c r="J767" s="9">
        <v>0</v>
      </c>
      <c r="K767" s="9">
        <v>20000</v>
      </c>
      <c r="L767" s="9">
        <v>0</v>
      </c>
      <c r="M767" s="9">
        <v>0</v>
      </c>
      <c r="N767" s="9">
        <v>0</v>
      </c>
      <c r="O767" s="9">
        <v>0</v>
      </c>
      <c r="P767" s="9">
        <v>0</v>
      </c>
      <c r="Q767" s="9">
        <f>SUM(R767+T767)</f>
        <v>0</v>
      </c>
      <c r="R767" s="9">
        <v>0</v>
      </c>
      <c r="S767" s="9">
        <v>0</v>
      </c>
      <c r="T767" s="9">
        <v>0</v>
      </c>
      <c r="U767" s="10">
        <f t="shared" si="256"/>
        <v>1.1384335154826959</v>
      </c>
    </row>
    <row r="768" spans="2:21">
      <c r="B768" s="11"/>
      <c r="C768" s="6" t="s">
        <v>348</v>
      </c>
      <c r="D768" s="6"/>
      <c r="E768" s="17" t="s">
        <v>349</v>
      </c>
      <c r="F768" s="9">
        <f t="shared" ref="F768:T768" si="258">SUM(F769:F776)</f>
        <v>1505966</v>
      </c>
      <c r="G768" s="9">
        <f t="shared" si="258"/>
        <v>1704600</v>
      </c>
      <c r="H768" s="9">
        <f t="shared" si="258"/>
        <v>1704600</v>
      </c>
      <c r="I768" s="9">
        <f t="shared" si="258"/>
        <v>124600</v>
      </c>
      <c r="J768" s="9">
        <f t="shared" si="258"/>
        <v>0</v>
      </c>
      <c r="K768" s="9">
        <f t="shared" si="258"/>
        <v>124600</v>
      </c>
      <c r="L768" s="9">
        <f t="shared" si="258"/>
        <v>0</v>
      </c>
      <c r="M768" s="9">
        <f t="shared" si="258"/>
        <v>1580000</v>
      </c>
      <c r="N768" s="9">
        <f t="shared" si="258"/>
        <v>0</v>
      </c>
      <c r="O768" s="9">
        <f t="shared" si="258"/>
        <v>0</v>
      </c>
      <c r="P768" s="9">
        <f t="shared" si="258"/>
        <v>0</v>
      </c>
      <c r="Q768" s="9">
        <f t="shared" si="258"/>
        <v>0</v>
      </c>
      <c r="R768" s="9">
        <f t="shared" si="258"/>
        <v>0</v>
      </c>
      <c r="S768" s="9">
        <f t="shared" si="258"/>
        <v>0</v>
      </c>
      <c r="T768" s="9">
        <f t="shared" si="258"/>
        <v>0</v>
      </c>
      <c r="U768" s="10">
        <f t="shared" si="256"/>
        <v>1.1318980640997207</v>
      </c>
    </row>
    <row r="769" spans="2:21" ht="45">
      <c r="B769" s="6"/>
      <c r="C769" s="6"/>
      <c r="D769" s="6">
        <v>2910</v>
      </c>
      <c r="E769" s="17" t="s">
        <v>341</v>
      </c>
      <c r="F769" s="9">
        <v>500</v>
      </c>
      <c r="G769" s="9">
        <v>0</v>
      </c>
      <c r="H769" s="9">
        <v>0</v>
      </c>
      <c r="I769" s="9">
        <v>0</v>
      </c>
      <c r="J769" s="9">
        <v>0</v>
      </c>
      <c r="K769" s="9">
        <v>0</v>
      </c>
      <c r="L769" s="9">
        <v>0</v>
      </c>
      <c r="M769" s="9">
        <v>0</v>
      </c>
      <c r="N769" s="9">
        <v>0</v>
      </c>
      <c r="O769" s="9">
        <v>0</v>
      </c>
      <c r="P769" s="9">
        <v>0</v>
      </c>
      <c r="Q769" s="9">
        <v>0</v>
      </c>
      <c r="R769" s="9">
        <v>0</v>
      </c>
      <c r="S769" s="9">
        <v>0</v>
      </c>
      <c r="T769" s="9">
        <v>0</v>
      </c>
      <c r="U769" s="10">
        <f t="shared" si="256"/>
        <v>0</v>
      </c>
    </row>
    <row r="770" spans="2:21">
      <c r="B770" s="11"/>
      <c r="C770" s="6"/>
      <c r="D770" s="6" t="s">
        <v>346</v>
      </c>
      <c r="E770" s="17" t="s">
        <v>347</v>
      </c>
      <c r="F770" s="18">
        <v>1380866</v>
      </c>
      <c r="G770" s="9">
        <f t="shared" ref="G770:G776" si="259">SUM(H770+Q770)</f>
        <v>1580000</v>
      </c>
      <c r="H770" s="9">
        <f t="shared" ref="H770:H776" si="260">SUM(I770+L770+M770+N770+O770+P770)</f>
        <v>1580000</v>
      </c>
      <c r="I770" s="9">
        <f t="shared" ref="I770:I776" si="261">SUM(J770:K770)</f>
        <v>0</v>
      </c>
      <c r="J770" s="9">
        <v>0</v>
      </c>
      <c r="K770" s="9">
        <v>0</v>
      </c>
      <c r="L770" s="9">
        <v>0</v>
      </c>
      <c r="M770" s="9">
        <v>1580000</v>
      </c>
      <c r="N770" s="9">
        <v>0</v>
      </c>
      <c r="O770" s="9">
        <v>0</v>
      </c>
      <c r="P770" s="9">
        <v>0</v>
      </c>
      <c r="Q770" s="9">
        <f t="shared" ref="Q770:Q776" si="262">SUM(R770+T770)</f>
        <v>0</v>
      </c>
      <c r="R770" s="9">
        <v>0</v>
      </c>
      <c r="S770" s="9">
        <v>0</v>
      </c>
      <c r="T770" s="9">
        <v>0</v>
      </c>
      <c r="U770" s="10">
        <f t="shared" si="256"/>
        <v>1.1442095033116899</v>
      </c>
    </row>
    <row r="771" spans="2:21">
      <c r="B771" s="11"/>
      <c r="C771" s="6"/>
      <c r="D771" s="6" t="s">
        <v>125</v>
      </c>
      <c r="E771" s="17" t="s">
        <v>65</v>
      </c>
      <c r="F771" s="18">
        <v>3000</v>
      </c>
      <c r="G771" s="9">
        <f t="shared" si="259"/>
        <v>3000</v>
      </c>
      <c r="H771" s="9">
        <f t="shared" si="260"/>
        <v>3000</v>
      </c>
      <c r="I771" s="9">
        <f t="shared" si="261"/>
        <v>3000</v>
      </c>
      <c r="J771" s="9">
        <v>0</v>
      </c>
      <c r="K771" s="9">
        <v>3000</v>
      </c>
      <c r="L771" s="9">
        <v>0</v>
      </c>
      <c r="M771" s="9">
        <v>0</v>
      </c>
      <c r="N771" s="9">
        <v>0</v>
      </c>
      <c r="O771" s="9">
        <v>0</v>
      </c>
      <c r="P771" s="9">
        <v>0</v>
      </c>
      <c r="Q771" s="9">
        <f t="shared" si="262"/>
        <v>0</v>
      </c>
      <c r="R771" s="9">
        <v>0</v>
      </c>
      <c r="S771" s="9">
        <v>0</v>
      </c>
      <c r="T771" s="9">
        <v>0</v>
      </c>
      <c r="U771" s="10">
        <f t="shared" si="256"/>
        <v>1</v>
      </c>
    </row>
    <row r="772" spans="2:21">
      <c r="B772" s="11"/>
      <c r="C772" s="6"/>
      <c r="D772" s="6" t="s">
        <v>37</v>
      </c>
      <c r="E772" s="17" t="s">
        <v>38</v>
      </c>
      <c r="F772" s="18">
        <v>3000</v>
      </c>
      <c r="G772" s="9">
        <f t="shared" si="259"/>
        <v>3000</v>
      </c>
      <c r="H772" s="9">
        <f t="shared" si="260"/>
        <v>3000</v>
      </c>
      <c r="I772" s="9">
        <f t="shared" si="261"/>
        <v>3000</v>
      </c>
      <c r="J772" s="9">
        <v>0</v>
      </c>
      <c r="K772" s="9">
        <v>3000</v>
      </c>
      <c r="L772" s="9">
        <v>0</v>
      </c>
      <c r="M772" s="9">
        <v>0</v>
      </c>
      <c r="N772" s="9">
        <v>0</v>
      </c>
      <c r="O772" s="9">
        <v>0</v>
      </c>
      <c r="P772" s="9">
        <v>0</v>
      </c>
      <c r="Q772" s="9">
        <f t="shared" si="262"/>
        <v>0</v>
      </c>
      <c r="R772" s="9">
        <v>0</v>
      </c>
      <c r="S772" s="9">
        <v>0</v>
      </c>
      <c r="T772" s="9">
        <v>0</v>
      </c>
      <c r="U772" s="10">
        <f t="shared" si="256"/>
        <v>1</v>
      </c>
    </row>
    <row r="773" spans="2:21">
      <c r="B773" s="11"/>
      <c r="C773" s="6"/>
      <c r="D773" s="6" t="s">
        <v>172</v>
      </c>
      <c r="E773" s="17" t="s">
        <v>149</v>
      </c>
      <c r="F773" s="18">
        <v>5300</v>
      </c>
      <c r="G773" s="9">
        <f t="shared" si="259"/>
        <v>5300</v>
      </c>
      <c r="H773" s="9">
        <f t="shared" si="260"/>
        <v>5300</v>
      </c>
      <c r="I773" s="9">
        <f t="shared" si="261"/>
        <v>5300</v>
      </c>
      <c r="J773" s="9">
        <v>0</v>
      </c>
      <c r="K773" s="9">
        <v>5300</v>
      </c>
      <c r="L773" s="9">
        <v>0</v>
      </c>
      <c r="M773" s="9">
        <v>0</v>
      </c>
      <c r="N773" s="9">
        <v>0</v>
      </c>
      <c r="O773" s="9">
        <v>0</v>
      </c>
      <c r="P773" s="9">
        <v>0</v>
      </c>
      <c r="Q773" s="9">
        <f t="shared" si="262"/>
        <v>0</v>
      </c>
      <c r="R773" s="9">
        <v>0</v>
      </c>
      <c r="S773" s="9">
        <v>0</v>
      </c>
      <c r="T773" s="9">
        <v>0</v>
      </c>
      <c r="U773" s="10">
        <f t="shared" si="256"/>
        <v>1</v>
      </c>
    </row>
    <row r="774" spans="2:21">
      <c r="B774" s="11"/>
      <c r="C774" s="6"/>
      <c r="D774" s="6" t="s">
        <v>173</v>
      </c>
      <c r="E774" s="17" t="s">
        <v>174</v>
      </c>
      <c r="F774" s="18">
        <v>53000</v>
      </c>
      <c r="G774" s="9">
        <f t="shared" si="259"/>
        <v>3000</v>
      </c>
      <c r="H774" s="9">
        <f t="shared" si="260"/>
        <v>3000</v>
      </c>
      <c r="I774" s="9">
        <f t="shared" si="261"/>
        <v>3000</v>
      </c>
      <c r="J774" s="9">
        <v>0</v>
      </c>
      <c r="K774" s="9">
        <v>3000</v>
      </c>
      <c r="L774" s="9">
        <v>0</v>
      </c>
      <c r="M774" s="9">
        <v>0</v>
      </c>
      <c r="N774" s="9">
        <v>0</v>
      </c>
      <c r="O774" s="9">
        <v>0</v>
      </c>
      <c r="P774" s="9">
        <v>0</v>
      </c>
      <c r="Q774" s="9">
        <f t="shared" si="262"/>
        <v>0</v>
      </c>
      <c r="R774" s="9">
        <v>0</v>
      </c>
      <c r="S774" s="9">
        <v>0</v>
      </c>
      <c r="T774" s="9">
        <v>0</v>
      </c>
      <c r="U774" s="10">
        <f t="shared" si="256"/>
        <v>5.6603773584905662E-2</v>
      </c>
    </row>
    <row r="775" spans="2:21" ht="22.5">
      <c r="B775" s="11"/>
      <c r="C775" s="6"/>
      <c r="D775" s="6" t="s">
        <v>350</v>
      </c>
      <c r="E775" s="17" t="s">
        <v>150</v>
      </c>
      <c r="F775" s="18">
        <v>54000</v>
      </c>
      <c r="G775" s="9">
        <f t="shared" si="259"/>
        <v>110000</v>
      </c>
      <c r="H775" s="9">
        <f t="shared" si="260"/>
        <v>110000</v>
      </c>
      <c r="I775" s="9">
        <f t="shared" si="261"/>
        <v>110000</v>
      </c>
      <c r="J775" s="9">
        <v>0</v>
      </c>
      <c r="K775" s="9">
        <v>110000</v>
      </c>
      <c r="L775" s="9">
        <v>0</v>
      </c>
      <c r="M775" s="9">
        <v>0</v>
      </c>
      <c r="N775" s="9">
        <v>0</v>
      </c>
      <c r="O775" s="9">
        <v>0</v>
      </c>
      <c r="P775" s="9">
        <v>0</v>
      </c>
      <c r="Q775" s="9">
        <f t="shared" si="262"/>
        <v>0</v>
      </c>
      <c r="R775" s="9">
        <v>0</v>
      </c>
      <c r="S775" s="9">
        <v>0</v>
      </c>
      <c r="T775" s="9">
        <v>0</v>
      </c>
      <c r="U775" s="10">
        <f t="shared" si="256"/>
        <v>2.0370370370370372</v>
      </c>
    </row>
    <row r="776" spans="2:21">
      <c r="B776" s="11"/>
      <c r="C776" s="6"/>
      <c r="D776" s="6" t="s">
        <v>151</v>
      </c>
      <c r="E776" s="17" t="s">
        <v>111</v>
      </c>
      <c r="F776" s="18">
        <v>6300</v>
      </c>
      <c r="G776" s="9">
        <f t="shared" si="259"/>
        <v>300</v>
      </c>
      <c r="H776" s="9">
        <f t="shared" si="260"/>
        <v>300</v>
      </c>
      <c r="I776" s="9">
        <f t="shared" si="261"/>
        <v>300</v>
      </c>
      <c r="J776" s="9">
        <v>0</v>
      </c>
      <c r="K776" s="9">
        <v>300</v>
      </c>
      <c r="L776" s="9">
        <v>0</v>
      </c>
      <c r="M776" s="9">
        <v>0</v>
      </c>
      <c r="N776" s="9">
        <v>0</v>
      </c>
      <c r="O776" s="9">
        <v>0</v>
      </c>
      <c r="P776" s="9">
        <v>0</v>
      </c>
      <c r="Q776" s="9">
        <f t="shared" si="262"/>
        <v>0</v>
      </c>
      <c r="R776" s="9">
        <v>0</v>
      </c>
      <c r="S776" s="9">
        <v>0</v>
      </c>
      <c r="T776" s="9">
        <v>0</v>
      </c>
      <c r="U776" s="10">
        <f t="shared" si="256"/>
        <v>4.7619047619047616E-2</v>
      </c>
    </row>
    <row r="777" spans="2:21">
      <c r="B777" s="11"/>
      <c r="C777" s="6" t="s">
        <v>351</v>
      </c>
      <c r="D777" s="6"/>
      <c r="E777" s="17" t="s">
        <v>352</v>
      </c>
      <c r="F777" s="9">
        <f t="shared" ref="F777:T777" si="263">SUM(F778:F779)</f>
        <v>1426000</v>
      </c>
      <c r="G777" s="9">
        <f t="shared" si="263"/>
        <v>1351000</v>
      </c>
      <c r="H777" s="9">
        <f t="shared" si="263"/>
        <v>1351000</v>
      </c>
      <c r="I777" s="9">
        <f t="shared" si="263"/>
        <v>8000</v>
      </c>
      <c r="J777" s="9">
        <f t="shared" si="263"/>
        <v>0</v>
      </c>
      <c r="K777" s="9">
        <f t="shared" si="263"/>
        <v>8000</v>
      </c>
      <c r="L777" s="9">
        <f t="shared" si="263"/>
        <v>0</v>
      </c>
      <c r="M777" s="9">
        <f t="shared" si="263"/>
        <v>1343000</v>
      </c>
      <c r="N777" s="9">
        <f t="shared" si="263"/>
        <v>0</v>
      </c>
      <c r="O777" s="9">
        <f t="shared" si="263"/>
        <v>0</v>
      </c>
      <c r="P777" s="9">
        <f t="shared" si="263"/>
        <v>0</v>
      </c>
      <c r="Q777" s="9">
        <f t="shared" si="263"/>
        <v>0</v>
      </c>
      <c r="R777" s="9">
        <f t="shared" si="263"/>
        <v>0</v>
      </c>
      <c r="S777" s="9">
        <f t="shared" si="263"/>
        <v>0</v>
      </c>
      <c r="T777" s="9">
        <f t="shared" si="263"/>
        <v>0</v>
      </c>
      <c r="U777" s="10">
        <f t="shared" si="256"/>
        <v>0.94740532959326784</v>
      </c>
    </row>
    <row r="778" spans="2:21" ht="45">
      <c r="B778" s="11"/>
      <c r="C778" s="6"/>
      <c r="D778" s="6" t="s">
        <v>340</v>
      </c>
      <c r="E778" s="17" t="s">
        <v>341</v>
      </c>
      <c r="F778" s="18">
        <v>8000</v>
      </c>
      <c r="G778" s="9">
        <f>SUM(H778+Q778)</f>
        <v>8000</v>
      </c>
      <c r="H778" s="9">
        <f>SUM(I778+L778+M778+N778+O778+P778)</f>
        <v>8000</v>
      </c>
      <c r="I778" s="9">
        <f>SUM(J778:K778)</f>
        <v>8000</v>
      </c>
      <c r="J778" s="9">
        <v>0</v>
      </c>
      <c r="K778" s="9">
        <v>8000</v>
      </c>
      <c r="L778" s="9">
        <v>0</v>
      </c>
      <c r="M778" s="9">
        <v>0</v>
      </c>
      <c r="N778" s="9">
        <v>0</v>
      </c>
      <c r="O778" s="9">
        <v>0</v>
      </c>
      <c r="P778" s="9">
        <v>0</v>
      </c>
      <c r="Q778" s="9">
        <f>SUM(R778+T778)</f>
        <v>0</v>
      </c>
      <c r="R778" s="9">
        <v>0</v>
      </c>
      <c r="S778" s="9">
        <v>0</v>
      </c>
      <c r="T778" s="9">
        <v>0</v>
      </c>
      <c r="U778" s="10">
        <f t="shared" si="256"/>
        <v>1</v>
      </c>
    </row>
    <row r="779" spans="2:21">
      <c r="B779" s="11"/>
      <c r="C779" s="6"/>
      <c r="D779" s="6" t="s">
        <v>346</v>
      </c>
      <c r="E779" s="17" t="s">
        <v>347</v>
      </c>
      <c r="F779" s="18">
        <v>1418000</v>
      </c>
      <c r="G779" s="9">
        <f>SUM(H779+Q779)</f>
        <v>1343000</v>
      </c>
      <c r="H779" s="9">
        <f>SUM(I779+L779+M779+N779+O779+P779)</f>
        <v>1343000</v>
      </c>
      <c r="I779" s="9">
        <f>SUM(J779:K779)</f>
        <v>0</v>
      </c>
      <c r="J779" s="9">
        <v>0</v>
      </c>
      <c r="K779" s="9">
        <v>0</v>
      </c>
      <c r="L779" s="9">
        <v>0</v>
      </c>
      <c r="M779" s="9">
        <v>1343000</v>
      </c>
      <c r="N779" s="9">
        <v>0</v>
      </c>
      <c r="O779" s="9">
        <v>0</v>
      </c>
      <c r="P779" s="9">
        <v>0</v>
      </c>
      <c r="Q779" s="9">
        <f>SUM(R779+T779)</f>
        <v>0</v>
      </c>
      <c r="R779" s="9">
        <v>0</v>
      </c>
      <c r="S779" s="9">
        <v>0</v>
      </c>
      <c r="T779" s="9">
        <v>0</v>
      </c>
      <c r="U779" s="10">
        <f t="shared" si="256"/>
        <v>0.94710860366713678</v>
      </c>
    </row>
    <row r="780" spans="2:21">
      <c r="B780" s="11"/>
      <c r="C780" s="6" t="s">
        <v>353</v>
      </c>
      <c r="D780" s="6"/>
      <c r="E780" s="17" t="s">
        <v>354</v>
      </c>
      <c r="F780" s="9">
        <f t="shared" ref="F780:T780" si="264">SUM(F781:F798)</f>
        <v>4027546</v>
      </c>
      <c r="G780" s="9">
        <f t="shared" si="264"/>
        <v>4077742</v>
      </c>
      <c r="H780" s="9">
        <f t="shared" si="264"/>
        <v>4077742</v>
      </c>
      <c r="I780" s="9">
        <f t="shared" si="264"/>
        <v>4052742</v>
      </c>
      <c r="J780" s="9">
        <f t="shared" si="264"/>
        <v>3719960</v>
      </c>
      <c r="K780" s="9">
        <f t="shared" si="264"/>
        <v>332782</v>
      </c>
      <c r="L780" s="9">
        <f t="shared" si="264"/>
        <v>0</v>
      </c>
      <c r="M780" s="9">
        <f t="shared" si="264"/>
        <v>25000</v>
      </c>
      <c r="N780" s="9">
        <f t="shared" si="264"/>
        <v>0</v>
      </c>
      <c r="O780" s="9">
        <f t="shared" si="264"/>
        <v>0</v>
      </c>
      <c r="P780" s="9">
        <f t="shared" si="264"/>
        <v>0</v>
      </c>
      <c r="Q780" s="9">
        <f t="shared" si="264"/>
        <v>0</v>
      </c>
      <c r="R780" s="9">
        <f t="shared" si="264"/>
        <v>0</v>
      </c>
      <c r="S780" s="9">
        <f t="shared" si="264"/>
        <v>0</v>
      </c>
      <c r="T780" s="9">
        <f t="shared" si="264"/>
        <v>0</v>
      </c>
      <c r="U780" s="10">
        <f t="shared" si="256"/>
        <v>1.0124631723635187</v>
      </c>
    </row>
    <row r="781" spans="2:21">
      <c r="B781" s="11"/>
      <c r="C781" s="6"/>
      <c r="D781" s="6" t="s">
        <v>179</v>
      </c>
      <c r="E781" s="17" t="s">
        <v>180</v>
      </c>
      <c r="F781" s="18">
        <v>19755</v>
      </c>
      <c r="G781" s="9">
        <f t="shared" ref="G781:G798" si="265">SUM(H781+Q781)</f>
        <v>25000</v>
      </c>
      <c r="H781" s="9">
        <f t="shared" ref="H781:H798" si="266">SUM(I781+L781+M781+N781+O781+P781)</f>
        <v>25000</v>
      </c>
      <c r="I781" s="9">
        <f t="shared" ref="I781:I798" si="267">SUM(J781:K781)</f>
        <v>0</v>
      </c>
      <c r="J781" s="9">
        <v>0</v>
      </c>
      <c r="K781" s="9">
        <v>0</v>
      </c>
      <c r="L781" s="9">
        <v>0</v>
      </c>
      <c r="M781" s="9">
        <v>25000</v>
      </c>
      <c r="N781" s="9">
        <v>0</v>
      </c>
      <c r="O781" s="9">
        <v>0</v>
      </c>
      <c r="P781" s="9">
        <v>0</v>
      </c>
      <c r="Q781" s="9">
        <f t="shared" ref="Q781:Q798" si="268">SUM(R781+T781)</f>
        <v>0</v>
      </c>
      <c r="R781" s="9">
        <v>0</v>
      </c>
      <c r="S781" s="9">
        <v>0</v>
      </c>
      <c r="T781" s="9">
        <v>0</v>
      </c>
      <c r="U781" s="10">
        <f t="shared" si="256"/>
        <v>1.2655024044545684</v>
      </c>
    </row>
    <row r="782" spans="2:21">
      <c r="B782" s="11"/>
      <c r="C782" s="6"/>
      <c r="D782" s="6" t="s">
        <v>120</v>
      </c>
      <c r="E782" s="17" t="s">
        <v>77</v>
      </c>
      <c r="F782" s="18">
        <v>2916707</v>
      </c>
      <c r="G782" s="9">
        <f t="shared" si="265"/>
        <v>2900000</v>
      </c>
      <c r="H782" s="9">
        <f t="shared" si="266"/>
        <v>2900000</v>
      </c>
      <c r="I782" s="9">
        <f t="shared" si="267"/>
        <v>2900000</v>
      </c>
      <c r="J782" s="9">
        <v>2900000</v>
      </c>
      <c r="K782" s="9">
        <v>0</v>
      </c>
      <c r="L782" s="9">
        <v>0</v>
      </c>
      <c r="M782" s="9">
        <v>0</v>
      </c>
      <c r="N782" s="9">
        <v>0</v>
      </c>
      <c r="O782" s="9">
        <v>0</v>
      </c>
      <c r="P782" s="9">
        <v>0</v>
      </c>
      <c r="Q782" s="9">
        <f t="shared" si="268"/>
        <v>0</v>
      </c>
      <c r="R782" s="9">
        <v>0</v>
      </c>
      <c r="S782" s="9">
        <v>0</v>
      </c>
      <c r="T782" s="9">
        <v>0</v>
      </c>
      <c r="U782" s="10">
        <f t="shared" si="256"/>
        <v>0.99427196492482794</v>
      </c>
    </row>
    <row r="783" spans="2:21">
      <c r="B783" s="11"/>
      <c r="C783" s="6"/>
      <c r="D783" s="6" t="s">
        <v>121</v>
      </c>
      <c r="E783" s="17" t="s">
        <v>78</v>
      </c>
      <c r="F783" s="18">
        <v>203484</v>
      </c>
      <c r="G783" s="9">
        <f t="shared" si="265"/>
        <v>227701</v>
      </c>
      <c r="H783" s="9">
        <f t="shared" si="266"/>
        <v>227701</v>
      </c>
      <c r="I783" s="9">
        <f t="shared" si="267"/>
        <v>227701</v>
      </c>
      <c r="J783" s="9">
        <v>227701</v>
      </c>
      <c r="K783" s="9">
        <v>0</v>
      </c>
      <c r="L783" s="9">
        <v>0</v>
      </c>
      <c r="M783" s="9">
        <v>0</v>
      </c>
      <c r="N783" s="9">
        <v>0</v>
      </c>
      <c r="O783" s="9">
        <v>0</v>
      </c>
      <c r="P783" s="9">
        <v>0</v>
      </c>
      <c r="Q783" s="9">
        <f t="shared" si="268"/>
        <v>0</v>
      </c>
      <c r="R783" s="9">
        <v>0</v>
      </c>
      <c r="S783" s="9">
        <v>0</v>
      </c>
      <c r="T783" s="9">
        <v>0</v>
      </c>
      <c r="U783" s="10">
        <f t="shared" si="256"/>
        <v>1.1190118141966936</v>
      </c>
    </row>
    <row r="784" spans="2:21">
      <c r="B784" s="11"/>
      <c r="C784" s="6"/>
      <c r="D784" s="6" t="s">
        <v>122</v>
      </c>
      <c r="E784" s="17" t="s">
        <v>79</v>
      </c>
      <c r="F784" s="18">
        <v>497209</v>
      </c>
      <c r="G784" s="9">
        <f t="shared" si="265"/>
        <v>527259</v>
      </c>
      <c r="H784" s="9">
        <f t="shared" si="266"/>
        <v>527259</v>
      </c>
      <c r="I784" s="9">
        <f t="shared" si="267"/>
        <v>527259</v>
      </c>
      <c r="J784" s="9">
        <v>527259</v>
      </c>
      <c r="K784" s="9">
        <v>0</v>
      </c>
      <c r="L784" s="9">
        <v>0</v>
      </c>
      <c r="M784" s="9">
        <v>0</v>
      </c>
      <c r="N784" s="9">
        <v>0</v>
      </c>
      <c r="O784" s="9">
        <v>0</v>
      </c>
      <c r="P784" s="9">
        <v>0</v>
      </c>
      <c r="Q784" s="9">
        <f t="shared" si="268"/>
        <v>0</v>
      </c>
      <c r="R784" s="9">
        <v>0</v>
      </c>
      <c r="S784" s="9">
        <v>0</v>
      </c>
      <c r="T784" s="9">
        <v>0</v>
      </c>
      <c r="U784" s="10">
        <f t="shared" si="256"/>
        <v>1.0604373613510616</v>
      </c>
    </row>
    <row r="785" spans="2:21">
      <c r="B785" s="11"/>
      <c r="C785" s="6"/>
      <c r="D785" s="6" t="s">
        <v>123</v>
      </c>
      <c r="E785" s="17" t="s">
        <v>80</v>
      </c>
      <c r="F785" s="18">
        <v>47012</v>
      </c>
      <c r="G785" s="9">
        <f t="shared" si="265"/>
        <v>50000</v>
      </c>
      <c r="H785" s="9">
        <f t="shared" si="266"/>
        <v>50000</v>
      </c>
      <c r="I785" s="9">
        <f t="shared" si="267"/>
        <v>50000</v>
      </c>
      <c r="J785" s="9">
        <v>50000</v>
      </c>
      <c r="K785" s="9">
        <v>0</v>
      </c>
      <c r="L785" s="9">
        <v>0</v>
      </c>
      <c r="M785" s="9">
        <v>0</v>
      </c>
      <c r="N785" s="9">
        <v>0</v>
      </c>
      <c r="O785" s="9">
        <v>0</v>
      </c>
      <c r="P785" s="9">
        <v>0</v>
      </c>
      <c r="Q785" s="9">
        <f t="shared" si="268"/>
        <v>0</v>
      </c>
      <c r="R785" s="9">
        <v>0</v>
      </c>
      <c r="S785" s="9">
        <v>0</v>
      </c>
      <c r="T785" s="9">
        <v>0</v>
      </c>
      <c r="U785" s="10">
        <f t="shared" si="256"/>
        <v>1.063558240449247</v>
      </c>
    </row>
    <row r="786" spans="2:21">
      <c r="B786" s="11"/>
      <c r="C786" s="6"/>
      <c r="D786" s="6" t="s">
        <v>125</v>
      </c>
      <c r="E786" s="17" t="s">
        <v>65</v>
      </c>
      <c r="F786" s="18">
        <v>67000</v>
      </c>
      <c r="G786" s="9">
        <f t="shared" si="265"/>
        <v>67000</v>
      </c>
      <c r="H786" s="9">
        <f t="shared" si="266"/>
        <v>67000</v>
      </c>
      <c r="I786" s="9">
        <f t="shared" si="267"/>
        <v>67000</v>
      </c>
      <c r="J786" s="9">
        <v>0</v>
      </c>
      <c r="K786" s="9">
        <v>67000</v>
      </c>
      <c r="L786" s="9">
        <v>0</v>
      </c>
      <c r="M786" s="9">
        <v>0</v>
      </c>
      <c r="N786" s="9">
        <v>0</v>
      </c>
      <c r="O786" s="9">
        <v>0</v>
      </c>
      <c r="P786" s="9">
        <v>0</v>
      </c>
      <c r="Q786" s="9">
        <f t="shared" si="268"/>
        <v>0</v>
      </c>
      <c r="R786" s="9">
        <v>0</v>
      </c>
      <c r="S786" s="9">
        <v>0</v>
      </c>
      <c r="T786" s="9">
        <v>0</v>
      </c>
      <c r="U786" s="10">
        <f t="shared" si="256"/>
        <v>1</v>
      </c>
    </row>
    <row r="787" spans="2:21">
      <c r="B787" s="11"/>
      <c r="C787" s="6"/>
      <c r="D787" s="6" t="s">
        <v>88</v>
      </c>
      <c r="E787" s="17" t="s">
        <v>89</v>
      </c>
      <c r="F787" s="18">
        <v>44500</v>
      </c>
      <c r="G787" s="9">
        <f t="shared" si="265"/>
        <v>40000</v>
      </c>
      <c r="H787" s="9">
        <f t="shared" si="266"/>
        <v>40000</v>
      </c>
      <c r="I787" s="9">
        <f t="shared" si="267"/>
        <v>40000</v>
      </c>
      <c r="J787" s="9">
        <v>0</v>
      </c>
      <c r="K787" s="9">
        <v>40000</v>
      </c>
      <c r="L787" s="9">
        <v>0</v>
      </c>
      <c r="M787" s="9">
        <v>0</v>
      </c>
      <c r="N787" s="9">
        <v>0</v>
      </c>
      <c r="O787" s="9">
        <v>0</v>
      </c>
      <c r="P787" s="9">
        <v>0</v>
      </c>
      <c r="Q787" s="9">
        <f t="shared" si="268"/>
        <v>0</v>
      </c>
      <c r="R787" s="9">
        <v>0</v>
      </c>
      <c r="S787" s="9">
        <v>0</v>
      </c>
      <c r="T787" s="9">
        <v>0</v>
      </c>
      <c r="U787" s="10">
        <f t="shared" si="256"/>
        <v>0.898876404494382</v>
      </c>
    </row>
    <row r="788" spans="2:21">
      <c r="B788" s="11"/>
      <c r="C788" s="6"/>
      <c r="D788" s="6" t="s">
        <v>181</v>
      </c>
      <c r="E788" s="17" t="s">
        <v>182</v>
      </c>
      <c r="F788" s="18">
        <v>4200</v>
      </c>
      <c r="G788" s="9">
        <f t="shared" si="265"/>
        <v>4200</v>
      </c>
      <c r="H788" s="9">
        <f t="shared" si="266"/>
        <v>4200</v>
      </c>
      <c r="I788" s="9">
        <f t="shared" si="267"/>
        <v>4200</v>
      </c>
      <c r="J788" s="9">
        <v>0</v>
      </c>
      <c r="K788" s="9">
        <v>4200</v>
      </c>
      <c r="L788" s="9">
        <v>0</v>
      </c>
      <c r="M788" s="9">
        <v>0</v>
      </c>
      <c r="N788" s="9">
        <v>0</v>
      </c>
      <c r="O788" s="9">
        <v>0</v>
      </c>
      <c r="P788" s="9">
        <v>0</v>
      </c>
      <c r="Q788" s="9">
        <f t="shared" si="268"/>
        <v>0</v>
      </c>
      <c r="R788" s="9">
        <v>0</v>
      </c>
      <c r="S788" s="9">
        <v>0</v>
      </c>
      <c r="T788" s="9">
        <v>0</v>
      </c>
      <c r="U788" s="10">
        <f t="shared" si="256"/>
        <v>1</v>
      </c>
    </row>
    <row r="789" spans="2:21">
      <c r="B789" s="11"/>
      <c r="C789" s="6"/>
      <c r="D789" s="6" t="s">
        <v>37</v>
      </c>
      <c r="E789" s="17" t="s">
        <v>38</v>
      </c>
      <c r="F789" s="18">
        <v>62513</v>
      </c>
      <c r="G789" s="9">
        <f t="shared" si="265"/>
        <v>55000</v>
      </c>
      <c r="H789" s="9">
        <f t="shared" si="266"/>
        <v>55000</v>
      </c>
      <c r="I789" s="9">
        <f t="shared" si="267"/>
        <v>55000</v>
      </c>
      <c r="J789" s="9">
        <v>0</v>
      </c>
      <c r="K789" s="9">
        <v>55000</v>
      </c>
      <c r="L789" s="9">
        <v>0</v>
      </c>
      <c r="M789" s="9">
        <v>0</v>
      </c>
      <c r="N789" s="9">
        <v>0</v>
      </c>
      <c r="O789" s="9">
        <v>0</v>
      </c>
      <c r="P789" s="9">
        <v>0</v>
      </c>
      <c r="Q789" s="9">
        <f t="shared" si="268"/>
        <v>0</v>
      </c>
      <c r="R789" s="9">
        <v>0</v>
      </c>
      <c r="S789" s="9">
        <v>0</v>
      </c>
      <c r="T789" s="9">
        <v>0</v>
      </c>
      <c r="U789" s="10">
        <f t="shared" si="256"/>
        <v>0.87981699806440261</v>
      </c>
    </row>
    <row r="790" spans="2:21">
      <c r="B790" s="11"/>
      <c r="C790" s="6"/>
      <c r="D790" s="6" t="s">
        <v>128</v>
      </c>
      <c r="E790" s="17" t="s">
        <v>129</v>
      </c>
      <c r="F790" s="18">
        <v>5000</v>
      </c>
      <c r="G790" s="9">
        <f t="shared" si="265"/>
        <v>5000</v>
      </c>
      <c r="H790" s="9">
        <f t="shared" si="266"/>
        <v>5000</v>
      </c>
      <c r="I790" s="9">
        <f t="shared" si="267"/>
        <v>5000</v>
      </c>
      <c r="J790" s="9">
        <v>0</v>
      </c>
      <c r="K790" s="9">
        <v>5000</v>
      </c>
      <c r="L790" s="9">
        <v>0</v>
      </c>
      <c r="M790" s="9">
        <v>0</v>
      </c>
      <c r="N790" s="9">
        <v>0</v>
      </c>
      <c r="O790" s="9">
        <v>0</v>
      </c>
      <c r="P790" s="9">
        <v>0</v>
      </c>
      <c r="Q790" s="9">
        <f t="shared" si="268"/>
        <v>0</v>
      </c>
      <c r="R790" s="9">
        <v>0</v>
      </c>
      <c r="S790" s="9">
        <v>0</v>
      </c>
      <c r="T790" s="9">
        <v>0</v>
      </c>
      <c r="U790" s="10">
        <f t="shared" si="256"/>
        <v>1</v>
      </c>
    </row>
    <row r="791" spans="2:21" ht="22.5">
      <c r="B791" s="11"/>
      <c r="C791" s="6"/>
      <c r="D791" s="6" t="s">
        <v>142</v>
      </c>
      <c r="E791" s="17" t="s">
        <v>90</v>
      </c>
      <c r="F791" s="18">
        <v>54967</v>
      </c>
      <c r="G791" s="9">
        <f t="shared" si="265"/>
        <v>56400</v>
      </c>
      <c r="H791" s="9">
        <f t="shared" si="266"/>
        <v>56400</v>
      </c>
      <c r="I791" s="9">
        <f t="shared" si="267"/>
        <v>56400</v>
      </c>
      <c r="J791" s="9">
        <v>0</v>
      </c>
      <c r="K791" s="9">
        <v>56400</v>
      </c>
      <c r="L791" s="9">
        <v>0</v>
      </c>
      <c r="M791" s="9">
        <v>0</v>
      </c>
      <c r="N791" s="9">
        <v>0</v>
      </c>
      <c r="O791" s="9">
        <v>0</v>
      </c>
      <c r="P791" s="9">
        <v>0</v>
      </c>
      <c r="Q791" s="9">
        <f t="shared" si="268"/>
        <v>0</v>
      </c>
      <c r="R791" s="9">
        <v>0</v>
      </c>
      <c r="S791" s="9">
        <v>0</v>
      </c>
      <c r="T791" s="9">
        <v>0</v>
      </c>
      <c r="U791" s="10">
        <f t="shared" si="256"/>
        <v>1.0260701875670857</v>
      </c>
    </row>
    <row r="792" spans="2:21">
      <c r="B792" s="11"/>
      <c r="C792" s="6"/>
      <c r="D792" s="6" t="s">
        <v>167</v>
      </c>
      <c r="E792" s="17" t="s">
        <v>82</v>
      </c>
      <c r="F792" s="18">
        <v>5276</v>
      </c>
      <c r="G792" s="9">
        <f t="shared" si="265"/>
        <v>5000</v>
      </c>
      <c r="H792" s="9">
        <f t="shared" si="266"/>
        <v>5000</v>
      </c>
      <c r="I792" s="9">
        <f t="shared" si="267"/>
        <v>5000</v>
      </c>
      <c r="J792" s="9">
        <v>0</v>
      </c>
      <c r="K792" s="9">
        <v>5000</v>
      </c>
      <c r="L792" s="9">
        <v>0</v>
      </c>
      <c r="M792" s="9">
        <v>0</v>
      </c>
      <c r="N792" s="9">
        <v>0</v>
      </c>
      <c r="O792" s="9">
        <v>0</v>
      </c>
      <c r="P792" s="9">
        <v>0</v>
      </c>
      <c r="Q792" s="9">
        <f t="shared" si="268"/>
        <v>0</v>
      </c>
      <c r="R792" s="9">
        <v>0</v>
      </c>
      <c r="S792" s="9">
        <v>0</v>
      </c>
      <c r="T792" s="9">
        <v>0</v>
      </c>
      <c r="U792" s="10">
        <f t="shared" si="256"/>
        <v>0.94768764215314627</v>
      </c>
    </row>
    <row r="793" spans="2:21">
      <c r="B793" s="11"/>
      <c r="C793" s="6"/>
      <c r="D793" s="6" t="s">
        <v>109</v>
      </c>
      <c r="E793" s="17" t="s">
        <v>110</v>
      </c>
      <c r="F793" s="18">
        <v>450</v>
      </c>
      <c r="G793" s="9">
        <f t="shared" si="265"/>
        <v>450</v>
      </c>
      <c r="H793" s="9">
        <f t="shared" si="266"/>
        <v>450</v>
      </c>
      <c r="I793" s="9">
        <f t="shared" si="267"/>
        <v>450</v>
      </c>
      <c r="J793" s="9">
        <v>0</v>
      </c>
      <c r="K793" s="9">
        <v>450</v>
      </c>
      <c r="L793" s="9">
        <v>0</v>
      </c>
      <c r="M793" s="9">
        <v>0</v>
      </c>
      <c r="N793" s="9">
        <v>0</v>
      </c>
      <c r="O793" s="9">
        <v>0</v>
      </c>
      <c r="P793" s="9">
        <v>0</v>
      </c>
      <c r="Q793" s="9">
        <f t="shared" si="268"/>
        <v>0</v>
      </c>
      <c r="R793" s="9">
        <v>0</v>
      </c>
      <c r="S793" s="9">
        <v>0</v>
      </c>
      <c r="T793" s="9">
        <v>0</v>
      </c>
      <c r="U793" s="10">
        <f t="shared" si="256"/>
        <v>1</v>
      </c>
    </row>
    <row r="794" spans="2:21">
      <c r="B794" s="11"/>
      <c r="C794" s="6"/>
      <c r="D794" s="6" t="s">
        <v>130</v>
      </c>
      <c r="E794" s="17" t="s">
        <v>83</v>
      </c>
      <c r="F794" s="18">
        <v>90562</v>
      </c>
      <c r="G794" s="9">
        <f t="shared" si="265"/>
        <v>90821</v>
      </c>
      <c r="H794" s="9">
        <f t="shared" si="266"/>
        <v>90821</v>
      </c>
      <c r="I794" s="9">
        <f t="shared" si="267"/>
        <v>90821</v>
      </c>
      <c r="J794" s="9">
        <v>0</v>
      </c>
      <c r="K794" s="9">
        <v>90821</v>
      </c>
      <c r="L794" s="9">
        <v>0</v>
      </c>
      <c r="M794" s="9">
        <v>0</v>
      </c>
      <c r="N794" s="9">
        <v>0</v>
      </c>
      <c r="O794" s="9">
        <v>0</v>
      </c>
      <c r="P794" s="9">
        <v>0</v>
      </c>
      <c r="Q794" s="9">
        <f t="shared" si="268"/>
        <v>0</v>
      </c>
      <c r="R794" s="9">
        <v>0</v>
      </c>
      <c r="S794" s="9">
        <v>0</v>
      </c>
      <c r="T794" s="9">
        <v>0</v>
      </c>
      <c r="U794" s="10">
        <f t="shared" si="256"/>
        <v>1.0028599191713965</v>
      </c>
    </row>
    <row r="795" spans="2:21">
      <c r="B795" s="11"/>
      <c r="C795" s="6"/>
      <c r="D795" s="6" t="s">
        <v>143</v>
      </c>
      <c r="E795" s="17" t="s">
        <v>144</v>
      </c>
      <c r="F795" s="18">
        <v>4791</v>
      </c>
      <c r="G795" s="9">
        <f t="shared" si="265"/>
        <v>4791</v>
      </c>
      <c r="H795" s="9">
        <f t="shared" si="266"/>
        <v>4791</v>
      </c>
      <c r="I795" s="9">
        <f t="shared" si="267"/>
        <v>4791</v>
      </c>
      <c r="J795" s="9">
        <v>0</v>
      </c>
      <c r="K795" s="9">
        <v>4791</v>
      </c>
      <c r="L795" s="9">
        <v>0</v>
      </c>
      <c r="M795" s="9">
        <v>0</v>
      </c>
      <c r="N795" s="9">
        <v>0</v>
      </c>
      <c r="O795" s="9">
        <v>0</v>
      </c>
      <c r="P795" s="9">
        <v>0</v>
      </c>
      <c r="Q795" s="9">
        <f t="shared" si="268"/>
        <v>0</v>
      </c>
      <c r="R795" s="9">
        <v>0</v>
      </c>
      <c r="S795" s="9">
        <v>0</v>
      </c>
      <c r="T795" s="9">
        <v>0</v>
      </c>
      <c r="U795" s="10">
        <f t="shared" si="256"/>
        <v>1</v>
      </c>
    </row>
    <row r="796" spans="2:21">
      <c r="B796" s="11"/>
      <c r="C796" s="6"/>
      <c r="D796" s="6" t="s">
        <v>151</v>
      </c>
      <c r="E796" s="17" t="s">
        <v>111</v>
      </c>
      <c r="F796" s="18">
        <v>120</v>
      </c>
      <c r="G796" s="9">
        <f t="shared" si="265"/>
        <v>120</v>
      </c>
      <c r="H796" s="9">
        <f t="shared" si="266"/>
        <v>120</v>
      </c>
      <c r="I796" s="9">
        <f t="shared" si="267"/>
        <v>120</v>
      </c>
      <c r="J796" s="9">
        <v>0</v>
      </c>
      <c r="K796" s="9">
        <v>120</v>
      </c>
      <c r="L796" s="9">
        <v>0</v>
      </c>
      <c r="M796" s="9">
        <v>0</v>
      </c>
      <c r="N796" s="9">
        <v>0</v>
      </c>
      <c r="O796" s="9">
        <v>0</v>
      </c>
      <c r="P796" s="9">
        <v>0</v>
      </c>
      <c r="Q796" s="9">
        <f t="shared" si="268"/>
        <v>0</v>
      </c>
      <c r="R796" s="9">
        <v>0</v>
      </c>
      <c r="S796" s="9">
        <v>0</v>
      </c>
      <c r="T796" s="9">
        <v>0</v>
      </c>
      <c r="U796" s="10">
        <f t="shared" si="256"/>
        <v>1</v>
      </c>
    </row>
    <row r="797" spans="2:21" ht="22.5">
      <c r="B797" s="11"/>
      <c r="C797" s="6"/>
      <c r="D797" s="6" t="s">
        <v>168</v>
      </c>
      <c r="E797" s="17" t="s">
        <v>169</v>
      </c>
      <c r="F797" s="18">
        <v>4000</v>
      </c>
      <c r="G797" s="9">
        <f t="shared" si="265"/>
        <v>4000</v>
      </c>
      <c r="H797" s="9">
        <f t="shared" si="266"/>
        <v>4000</v>
      </c>
      <c r="I797" s="9">
        <f t="shared" si="267"/>
        <v>4000</v>
      </c>
      <c r="J797" s="9">
        <v>0</v>
      </c>
      <c r="K797" s="9">
        <v>4000</v>
      </c>
      <c r="L797" s="9">
        <v>0</v>
      </c>
      <c r="M797" s="9">
        <v>0</v>
      </c>
      <c r="N797" s="9">
        <v>0</v>
      </c>
      <c r="O797" s="9">
        <v>0</v>
      </c>
      <c r="P797" s="9">
        <v>0</v>
      </c>
      <c r="Q797" s="9">
        <f t="shared" si="268"/>
        <v>0</v>
      </c>
      <c r="R797" s="9">
        <v>0</v>
      </c>
      <c r="S797" s="9">
        <v>0</v>
      </c>
      <c r="T797" s="9">
        <v>0</v>
      </c>
      <c r="U797" s="10">
        <f t="shared" si="256"/>
        <v>1</v>
      </c>
    </row>
    <row r="798" spans="2:21">
      <c r="B798" s="11"/>
      <c r="C798" s="6"/>
      <c r="D798" s="6" t="s">
        <v>131</v>
      </c>
      <c r="E798" s="17" t="s">
        <v>132</v>
      </c>
      <c r="F798" s="18">
        <v>0</v>
      </c>
      <c r="G798" s="9">
        <f t="shared" si="265"/>
        <v>15000</v>
      </c>
      <c r="H798" s="9">
        <f t="shared" si="266"/>
        <v>15000</v>
      </c>
      <c r="I798" s="9">
        <f t="shared" si="267"/>
        <v>15000</v>
      </c>
      <c r="J798" s="9">
        <v>15000</v>
      </c>
      <c r="K798" s="9">
        <v>0</v>
      </c>
      <c r="L798" s="9">
        <v>0</v>
      </c>
      <c r="M798" s="9">
        <v>0</v>
      </c>
      <c r="N798" s="9">
        <v>0</v>
      </c>
      <c r="O798" s="9">
        <v>0</v>
      </c>
      <c r="P798" s="9">
        <v>0</v>
      </c>
      <c r="Q798" s="9">
        <f t="shared" si="268"/>
        <v>0</v>
      </c>
      <c r="R798" s="9">
        <v>0</v>
      </c>
      <c r="S798" s="9">
        <v>0</v>
      </c>
      <c r="T798" s="9">
        <v>0</v>
      </c>
      <c r="U798" s="10">
        <v>0</v>
      </c>
    </row>
    <row r="799" spans="2:21" ht="22.5">
      <c r="B799" s="11"/>
      <c r="C799" s="6" t="s">
        <v>355</v>
      </c>
      <c r="D799" s="6"/>
      <c r="E799" s="17" t="s">
        <v>356</v>
      </c>
      <c r="F799" s="9">
        <f t="shared" ref="F799:T799" si="269">SUM(F800:F817)</f>
        <v>611715</v>
      </c>
      <c r="G799" s="9">
        <f t="shared" si="269"/>
        <v>640707</v>
      </c>
      <c r="H799" s="9">
        <f t="shared" si="269"/>
        <v>640707</v>
      </c>
      <c r="I799" s="9">
        <f t="shared" si="269"/>
        <v>639282</v>
      </c>
      <c r="J799" s="9">
        <f t="shared" si="269"/>
        <v>487879</v>
      </c>
      <c r="K799" s="9">
        <f t="shared" si="269"/>
        <v>151403</v>
      </c>
      <c r="L799" s="9">
        <f t="shared" si="269"/>
        <v>0</v>
      </c>
      <c r="M799" s="9">
        <f t="shared" si="269"/>
        <v>1425</v>
      </c>
      <c r="N799" s="9">
        <f t="shared" si="269"/>
        <v>0</v>
      </c>
      <c r="O799" s="9">
        <f t="shared" si="269"/>
        <v>0</v>
      </c>
      <c r="P799" s="9">
        <f t="shared" si="269"/>
        <v>0</v>
      </c>
      <c r="Q799" s="9">
        <f t="shared" si="269"/>
        <v>0</v>
      </c>
      <c r="R799" s="9">
        <f t="shared" si="269"/>
        <v>0</v>
      </c>
      <c r="S799" s="9">
        <f t="shared" si="269"/>
        <v>0</v>
      </c>
      <c r="T799" s="9">
        <f t="shared" si="269"/>
        <v>0</v>
      </c>
      <c r="U799" s="10">
        <f t="shared" ref="U799:U816" si="270">G799/F799</f>
        <v>1.0473946200436477</v>
      </c>
    </row>
    <row r="800" spans="2:21">
      <c r="B800" s="11"/>
      <c r="C800" s="6"/>
      <c r="D800" s="6" t="s">
        <v>179</v>
      </c>
      <c r="E800" s="17" t="s">
        <v>180</v>
      </c>
      <c r="F800" s="18">
        <v>1425</v>
      </c>
      <c r="G800" s="9">
        <f t="shared" ref="G800:G817" si="271">SUM(H800+Q800)</f>
        <v>1425</v>
      </c>
      <c r="H800" s="9">
        <f t="shared" ref="H800:H817" si="272">SUM(I800+L800+M800+N800+O800+P800)</f>
        <v>1425</v>
      </c>
      <c r="I800" s="9">
        <f t="shared" ref="I800:I817" si="273">SUM(J800:K800)</f>
        <v>0</v>
      </c>
      <c r="J800" s="9">
        <v>0</v>
      </c>
      <c r="K800" s="9">
        <v>0</v>
      </c>
      <c r="L800" s="9">
        <v>0</v>
      </c>
      <c r="M800" s="9">
        <v>1425</v>
      </c>
      <c r="N800" s="9">
        <v>0</v>
      </c>
      <c r="O800" s="9">
        <v>0</v>
      </c>
      <c r="P800" s="9">
        <v>0</v>
      </c>
      <c r="Q800" s="9">
        <f t="shared" ref="Q800:Q817" si="274">SUM(R800+T800)</f>
        <v>0</v>
      </c>
      <c r="R800" s="9">
        <v>0</v>
      </c>
      <c r="S800" s="9">
        <v>0</v>
      </c>
      <c r="T800" s="9">
        <v>0</v>
      </c>
      <c r="U800" s="10">
        <f t="shared" si="270"/>
        <v>1</v>
      </c>
    </row>
    <row r="801" spans="2:21">
      <c r="B801" s="11"/>
      <c r="C801" s="6"/>
      <c r="D801" s="6" t="s">
        <v>120</v>
      </c>
      <c r="E801" s="17" t="s">
        <v>77</v>
      </c>
      <c r="F801" s="18">
        <v>274567</v>
      </c>
      <c r="G801" s="9">
        <f t="shared" si="271"/>
        <v>299428</v>
      </c>
      <c r="H801" s="9">
        <f t="shared" si="272"/>
        <v>299428</v>
      </c>
      <c r="I801" s="9">
        <f t="shared" si="273"/>
        <v>299428</v>
      </c>
      <c r="J801" s="9">
        <v>299428</v>
      </c>
      <c r="K801" s="9">
        <v>0</v>
      </c>
      <c r="L801" s="9">
        <v>0</v>
      </c>
      <c r="M801" s="9">
        <v>0</v>
      </c>
      <c r="N801" s="9">
        <v>0</v>
      </c>
      <c r="O801" s="9">
        <v>0</v>
      </c>
      <c r="P801" s="9">
        <v>0</v>
      </c>
      <c r="Q801" s="9">
        <f t="shared" si="274"/>
        <v>0</v>
      </c>
      <c r="R801" s="9">
        <v>0</v>
      </c>
      <c r="S801" s="9">
        <v>0</v>
      </c>
      <c r="T801" s="9">
        <v>0</v>
      </c>
      <c r="U801" s="10">
        <f t="shared" si="270"/>
        <v>1.0905462054799011</v>
      </c>
    </row>
    <row r="802" spans="2:21">
      <c r="B802" s="11"/>
      <c r="C802" s="6"/>
      <c r="D802" s="6" t="s">
        <v>121</v>
      </c>
      <c r="E802" s="17" t="s">
        <v>78</v>
      </c>
      <c r="F802" s="18">
        <v>20315</v>
      </c>
      <c r="G802" s="9">
        <f t="shared" si="271"/>
        <v>23338</v>
      </c>
      <c r="H802" s="9">
        <f t="shared" si="272"/>
        <v>23338</v>
      </c>
      <c r="I802" s="9">
        <f t="shared" si="273"/>
        <v>23338</v>
      </c>
      <c r="J802" s="9">
        <v>23338</v>
      </c>
      <c r="K802" s="9">
        <v>0</v>
      </c>
      <c r="L802" s="9">
        <v>0</v>
      </c>
      <c r="M802" s="9">
        <v>0</v>
      </c>
      <c r="N802" s="9">
        <v>0</v>
      </c>
      <c r="O802" s="9">
        <v>0</v>
      </c>
      <c r="P802" s="9">
        <v>0</v>
      </c>
      <c r="Q802" s="9">
        <f t="shared" si="274"/>
        <v>0</v>
      </c>
      <c r="R802" s="9">
        <v>0</v>
      </c>
      <c r="S802" s="9">
        <v>0</v>
      </c>
      <c r="T802" s="9">
        <v>0</v>
      </c>
      <c r="U802" s="10">
        <f t="shared" si="270"/>
        <v>1.148806300762983</v>
      </c>
    </row>
    <row r="803" spans="2:21">
      <c r="B803" s="11"/>
      <c r="C803" s="6"/>
      <c r="D803" s="6" t="s">
        <v>122</v>
      </c>
      <c r="E803" s="17" t="s">
        <v>79</v>
      </c>
      <c r="F803" s="18">
        <v>56147</v>
      </c>
      <c r="G803" s="9">
        <f t="shared" si="271"/>
        <v>61358</v>
      </c>
      <c r="H803" s="9">
        <f t="shared" si="272"/>
        <v>61358</v>
      </c>
      <c r="I803" s="9">
        <f t="shared" si="273"/>
        <v>61358</v>
      </c>
      <c r="J803" s="9">
        <v>61358</v>
      </c>
      <c r="K803" s="9">
        <v>0</v>
      </c>
      <c r="L803" s="9">
        <v>0</v>
      </c>
      <c r="M803" s="9">
        <v>0</v>
      </c>
      <c r="N803" s="9">
        <v>0</v>
      </c>
      <c r="O803" s="9">
        <v>0</v>
      </c>
      <c r="P803" s="9">
        <v>0</v>
      </c>
      <c r="Q803" s="9">
        <f t="shared" si="274"/>
        <v>0</v>
      </c>
      <c r="R803" s="9">
        <v>0</v>
      </c>
      <c r="S803" s="9">
        <v>0</v>
      </c>
      <c r="T803" s="9">
        <v>0</v>
      </c>
      <c r="U803" s="10">
        <f t="shared" si="270"/>
        <v>1.092809945322101</v>
      </c>
    </row>
    <row r="804" spans="2:21">
      <c r="B804" s="11"/>
      <c r="C804" s="6"/>
      <c r="D804" s="6" t="s">
        <v>123</v>
      </c>
      <c r="E804" s="17" t="s">
        <v>80</v>
      </c>
      <c r="F804" s="18">
        <v>5987</v>
      </c>
      <c r="G804" s="9">
        <f t="shared" si="271"/>
        <v>8385</v>
      </c>
      <c r="H804" s="9">
        <f t="shared" si="272"/>
        <v>8385</v>
      </c>
      <c r="I804" s="9">
        <f t="shared" si="273"/>
        <v>8385</v>
      </c>
      <c r="J804" s="9">
        <v>8385</v>
      </c>
      <c r="K804" s="9">
        <v>0</v>
      </c>
      <c r="L804" s="9">
        <v>0</v>
      </c>
      <c r="M804" s="9">
        <v>0</v>
      </c>
      <c r="N804" s="9">
        <v>0</v>
      </c>
      <c r="O804" s="9">
        <v>0</v>
      </c>
      <c r="P804" s="9">
        <v>0</v>
      </c>
      <c r="Q804" s="9">
        <f t="shared" si="274"/>
        <v>0</v>
      </c>
      <c r="R804" s="9">
        <v>0</v>
      </c>
      <c r="S804" s="9">
        <v>0</v>
      </c>
      <c r="T804" s="9">
        <v>0</v>
      </c>
      <c r="U804" s="10">
        <f t="shared" si="270"/>
        <v>1.4005344913980291</v>
      </c>
    </row>
    <row r="805" spans="2:21">
      <c r="B805" s="11"/>
      <c r="C805" s="6"/>
      <c r="D805" s="6" t="s">
        <v>103</v>
      </c>
      <c r="E805" s="17" t="s">
        <v>81</v>
      </c>
      <c r="F805" s="18">
        <v>90528</v>
      </c>
      <c r="G805" s="9">
        <f t="shared" si="271"/>
        <v>90528</v>
      </c>
      <c r="H805" s="9">
        <f t="shared" si="272"/>
        <v>90528</v>
      </c>
      <c r="I805" s="9">
        <f t="shared" si="273"/>
        <v>90528</v>
      </c>
      <c r="J805" s="9">
        <v>90528</v>
      </c>
      <c r="K805" s="9">
        <v>0</v>
      </c>
      <c r="L805" s="9">
        <v>0</v>
      </c>
      <c r="M805" s="9">
        <v>0</v>
      </c>
      <c r="N805" s="9">
        <v>0</v>
      </c>
      <c r="O805" s="9">
        <v>0</v>
      </c>
      <c r="P805" s="9">
        <v>0</v>
      </c>
      <c r="Q805" s="9">
        <f t="shared" si="274"/>
        <v>0</v>
      </c>
      <c r="R805" s="9">
        <v>0</v>
      </c>
      <c r="S805" s="9">
        <v>0</v>
      </c>
      <c r="T805" s="9">
        <v>0</v>
      </c>
      <c r="U805" s="10">
        <f t="shared" si="270"/>
        <v>1</v>
      </c>
    </row>
    <row r="806" spans="2:21">
      <c r="B806" s="11"/>
      <c r="C806" s="6"/>
      <c r="D806" s="6" t="s">
        <v>125</v>
      </c>
      <c r="E806" s="17" t="s">
        <v>65</v>
      </c>
      <c r="F806" s="18">
        <v>25600</v>
      </c>
      <c r="G806" s="9">
        <f t="shared" si="271"/>
        <v>12345</v>
      </c>
      <c r="H806" s="9">
        <f t="shared" si="272"/>
        <v>12345</v>
      </c>
      <c r="I806" s="9">
        <f t="shared" si="273"/>
        <v>12345</v>
      </c>
      <c r="J806" s="9">
        <v>0</v>
      </c>
      <c r="K806" s="9">
        <v>12345</v>
      </c>
      <c r="L806" s="9">
        <v>0</v>
      </c>
      <c r="M806" s="9">
        <v>0</v>
      </c>
      <c r="N806" s="9">
        <v>0</v>
      </c>
      <c r="O806" s="9">
        <v>0</v>
      </c>
      <c r="P806" s="9">
        <v>0</v>
      </c>
      <c r="Q806" s="9">
        <f t="shared" si="274"/>
        <v>0</v>
      </c>
      <c r="R806" s="9">
        <v>0</v>
      </c>
      <c r="S806" s="9">
        <v>0</v>
      </c>
      <c r="T806" s="9">
        <v>0</v>
      </c>
      <c r="U806" s="10">
        <f t="shared" si="270"/>
        <v>0.48222656250000001</v>
      </c>
    </row>
    <row r="807" spans="2:21">
      <c r="B807" s="11"/>
      <c r="C807" s="6"/>
      <c r="D807" s="6" t="s">
        <v>88</v>
      </c>
      <c r="E807" s="17" t="s">
        <v>89</v>
      </c>
      <c r="F807" s="18">
        <v>30620</v>
      </c>
      <c r="G807" s="9">
        <f t="shared" si="271"/>
        <v>27000</v>
      </c>
      <c r="H807" s="9">
        <f t="shared" si="272"/>
        <v>27000</v>
      </c>
      <c r="I807" s="9">
        <f t="shared" si="273"/>
        <v>27000</v>
      </c>
      <c r="J807" s="9">
        <v>0</v>
      </c>
      <c r="K807" s="9">
        <v>27000</v>
      </c>
      <c r="L807" s="9">
        <v>0</v>
      </c>
      <c r="M807" s="9">
        <v>0</v>
      </c>
      <c r="N807" s="9">
        <v>0</v>
      </c>
      <c r="O807" s="9">
        <v>0</v>
      </c>
      <c r="P807" s="9">
        <v>0</v>
      </c>
      <c r="Q807" s="9">
        <f t="shared" si="274"/>
        <v>0</v>
      </c>
      <c r="R807" s="9">
        <v>0</v>
      </c>
      <c r="S807" s="9">
        <v>0</v>
      </c>
      <c r="T807" s="9">
        <v>0</v>
      </c>
      <c r="U807" s="10">
        <f t="shared" si="270"/>
        <v>0.8817766165904638</v>
      </c>
    </row>
    <row r="808" spans="2:21">
      <c r="B808" s="11"/>
      <c r="C808" s="6"/>
      <c r="D808" s="6" t="s">
        <v>97</v>
      </c>
      <c r="E808" s="17" t="s">
        <v>98</v>
      </c>
      <c r="F808" s="18">
        <v>9000</v>
      </c>
      <c r="G808" s="9">
        <f t="shared" si="271"/>
        <v>10000</v>
      </c>
      <c r="H808" s="9">
        <f t="shared" si="272"/>
        <v>10000</v>
      </c>
      <c r="I808" s="9">
        <f t="shared" si="273"/>
        <v>10000</v>
      </c>
      <c r="J808" s="9">
        <v>0</v>
      </c>
      <c r="K808" s="9">
        <v>10000</v>
      </c>
      <c r="L808" s="9">
        <v>0</v>
      </c>
      <c r="M808" s="9">
        <v>0</v>
      </c>
      <c r="N808" s="9">
        <v>0</v>
      </c>
      <c r="O808" s="9">
        <v>0</v>
      </c>
      <c r="P808" s="9">
        <v>0</v>
      </c>
      <c r="Q808" s="9">
        <f t="shared" si="274"/>
        <v>0</v>
      </c>
      <c r="R808" s="9">
        <v>0</v>
      </c>
      <c r="S808" s="9">
        <v>0</v>
      </c>
      <c r="T808" s="9">
        <v>0</v>
      </c>
      <c r="U808" s="10">
        <f t="shared" si="270"/>
        <v>1.1111111111111112</v>
      </c>
    </row>
    <row r="809" spans="2:21">
      <c r="B809" s="11"/>
      <c r="C809" s="6"/>
      <c r="D809" s="6" t="s">
        <v>181</v>
      </c>
      <c r="E809" s="17" t="s">
        <v>182</v>
      </c>
      <c r="F809" s="18">
        <v>480</v>
      </c>
      <c r="G809" s="9">
        <f t="shared" si="271"/>
        <v>480</v>
      </c>
      <c r="H809" s="9">
        <f t="shared" si="272"/>
        <v>480</v>
      </c>
      <c r="I809" s="9">
        <f t="shared" si="273"/>
        <v>480</v>
      </c>
      <c r="J809" s="9">
        <v>0</v>
      </c>
      <c r="K809" s="9">
        <v>480</v>
      </c>
      <c r="L809" s="9">
        <v>0</v>
      </c>
      <c r="M809" s="9">
        <v>0</v>
      </c>
      <c r="N809" s="9">
        <v>0</v>
      </c>
      <c r="O809" s="9">
        <v>0</v>
      </c>
      <c r="P809" s="9">
        <v>0</v>
      </c>
      <c r="Q809" s="9">
        <f t="shared" si="274"/>
        <v>0</v>
      </c>
      <c r="R809" s="9">
        <v>0</v>
      </c>
      <c r="S809" s="9">
        <v>0</v>
      </c>
      <c r="T809" s="9">
        <v>0</v>
      </c>
      <c r="U809" s="10">
        <f t="shared" si="270"/>
        <v>1</v>
      </c>
    </row>
    <row r="810" spans="2:21">
      <c r="B810" s="11"/>
      <c r="C810" s="6"/>
      <c r="D810" s="6" t="s">
        <v>37</v>
      </c>
      <c r="E810" s="17" t="s">
        <v>38</v>
      </c>
      <c r="F810" s="18">
        <v>36765</v>
      </c>
      <c r="G810" s="9">
        <f t="shared" si="271"/>
        <v>36037</v>
      </c>
      <c r="H810" s="9">
        <f t="shared" si="272"/>
        <v>36037</v>
      </c>
      <c r="I810" s="9">
        <f t="shared" si="273"/>
        <v>36037</v>
      </c>
      <c r="J810" s="9">
        <v>0</v>
      </c>
      <c r="K810" s="9">
        <v>36037</v>
      </c>
      <c r="L810" s="9">
        <v>0</v>
      </c>
      <c r="M810" s="9">
        <v>0</v>
      </c>
      <c r="N810" s="9">
        <v>0</v>
      </c>
      <c r="O810" s="9">
        <v>0</v>
      </c>
      <c r="P810" s="9">
        <v>0</v>
      </c>
      <c r="Q810" s="9">
        <f t="shared" si="274"/>
        <v>0</v>
      </c>
      <c r="R810" s="9">
        <v>0</v>
      </c>
      <c r="S810" s="9">
        <v>0</v>
      </c>
      <c r="T810" s="9">
        <v>0</v>
      </c>
      <c r="U810" s="10">
        <f t="shared" si="270"/>
        <v>0.98019855841153269</v>
      </c>
    </row>
    <row r="811" spans="2:21">
      <c r="B811" s="11"/>
      <c r="C811" s="6"/>
      <c r="D811" s="6" t="s">
        <v>128</v>
      </c>
      <c r="E811" s="17" t="s">
        <v>129</v>
      </c>
      <c r="F811" s="18">
        <v>3000</v>
      </c>
      <c r="G811" s="9">
        <f t="shared" si="271"/>
        <v>3000</v>
      </c>
      <c r="H811" s="9">
        <f t="shared" si="272"/>
        <v>3000</v>
      </c>
      <c r="I811" s="9">
        <f t="shared" si="273"/>
        <v>3000</v>
      </c>
      <c r="J811" s="9">
        <v>0</v>
      </c>
      <c r="K811" s="9">
        <v>3000</v>
      </c>
      <c r="L811" s="9">
        <v>0</v>
      </c>
      <c r="M811" s="9">
        <v>0</v>
      </c>
      <c r="N811" s="9">
        <v>0</v>
      </c>
      <c r="O811" s="9">
        <v>0</v>
      </c>
      <c r="P811" s="9">
        <v>0</v>
      </c>
      <c r="Q811" s="9">
        <f t="shared" si="274"/>
        <v>0</v>
      </c>
      <c r="R811" s="9">
        <v>0</v>
      </c>
      <c r="S811" s="9">
        <v>0</v>
      </c>
      <c r="T811" s="9">
        <v>0</v>
      </c>
      <c r="U811" s="10">
        <f t="shared" si="270"/>
        <v>1</v>
      </c>
    </row>
    <row r="812" spans="2:21" ht="22.5">
      <c r="B812" s="11"/>
      <c r="C812" s="6"/>
      <c r="D812" s="6" t="s">
        <v>142</v>
      </c>
      <c r="E812" s="17" t="s">
        <v>90</v>
      </c>
      <c r="F812" s="18">
        <v>41973</v>
      </c>
      <c r="G812" s="9">
        <f t="shared" si="271"/>
        <v>47833</v>
      </c>
      <c r="H812" s="9">
        <f t="shared" si="272"/>
        <v>47833</v>
      </c>
      <c r="I812" s="9">
        <f t="shared" si="273"/>
        <v>47833</v>
      </c>
      <c r="J812" s="9">
        <v>0</v>
      </c>
      <c r="K812" s="9">
        <v>47833</v>
      </c>
      <c r="L812" s="9">
        <v>0</v>
      </c>
      <c r="M812" s="9">
        <v>0</v>
      </c>
      <c r="N812" s="9">
        <v>0</v>
      </c>
      <c r="O812" s="9">
        <v>0</v>
      </c>
      <c r="P812" s="9">
        <v>0</v>
      </c>
      <c r="Q812" s="9">
        <f t="shared" si="274"/>
        <v>0</v>
      </c>
      <c r="R812" s="9">
        <v>0</v>
      </c>
      <c r="S812" s="9">
        <v>0</v>
      </c>
      <c r="T812" s="9">
        <v>0</v>
      </c>
      <c r="U812" s="10">
        <f t="shared" si="270"/>
        <v>1.1396135610988016</v>
      </c>
    </row>
    <row r="813" spans="2:21">
      <c r="B813" s="11"/>
      <c r="C813" s="6"/>
      <c r="D813" s="6" t="s">
        <v>167</v>
      </c>
      <c r="E813" s="17" t="s">
        <v>82</v>
      </c>
      <c r="F813" s="18">
        <v>1600</v>
      </c>
      <c r="G813" s="9">
        <f t="shared" si="271"/>
        <v>1000</v>
      </c>
      <c r="H813" s="9">
        <f t="shared" si="272"/>
        <v>1000</v>
      </c>
      <c r="I813" s="9">
        <f t="shared" si="273"/>
        <v>1000</v>
      </c>
      <c r="J813" s="9">
        <v>0</v>
      </c>
      <c r="K813" s="9">
        <v>1000</v>
      </c>
      <c r="L813" s="9">
        <v>0</v>
      </c>
      <c r="M813" s="9">
        <v>0</v>
      </c>
      <c r="N813" s="9">
        <v>0</v>
      </c>
      <c r="O813" s="9">
        <v>0</v>
      </c>
      <c r="P813" s="9">
        <v>0</v>
      </c>
      <c r="Q813" s="9">
        <f t="shared" si="274"/>
        <v>0</v>
      </c>
      <c r="R813" s="9">
        <v>0</v>
      </c>
      <c r="S813" s="9">
        <v>0</v>
      </c>
      <c r="T813" s="9">
        <v>0</v>
      </c>
      <c r="U813" s="10">
        <f t="shared" si="270"/>
        <v>0.625</v>
      </c>
    </row>
    <row r="814" spans="2:21">
      <c r="B814" s="11"/>
      <c r="C814" s="6"/>
      <c r="D814" s="6" t="s">
        <v>130</v>
      </c>
      <c r="E814" s="17" t="s">
        <v>83</v>
      </c>
      <c r="F814" s="18">
        <v>9302</v>
      </c>
      <c r="G814" s="9">
        <f t="shared" si="271"/>
        <v>9302</v>
      </c>
      <c r="H814" s="9">
        <f t="shared" si="272"/>
        <v>9302</v>
      </c>
      <c r="I814" s="9">
        <f t="shared" si="273"/>
        <v>9302</v>
      </c>
      <c r="J814" s="9">
        <v>0</v>
      </c>
      <c r="K814" s="9">
        <v>9302</v>
      </c>
      <c r="L814" s="9">
        <v>0</v>
      </c>
      <c r="M814" s="9">
        <v>0</v>
      </c>
      <c r="N814" s="9">
        <v>0</v>
      </c>
      <c r="O814" s="9">
        <v>0</v>
      </c>
      <c r="P814" s="9">
        <v>0</v>
      </c>
      <c r="Q814" s="9">
        <f t="shared" si="274"/>
        <v>0</v>
      </c>
      <c r="R814" s="9">
        <v>0</v>
      </c>
      <c r="S814" s="9">
        <v>0</v>
      </c>
      <c r="T814" s="9">
        <v>0</v>
      </c>
      <c r="U814" s="10">
        <f t="shared" si="270"/>
        <v>1</v>
      </c>
    </row>
    <row r="815" spans="2:21">
      <c r="B815" s="11"/>
      <c r="C815" s="6"/>
      <c r="D815" s="6" t="s">
        <v>143</v>
      </c>
      <c r="E815" s="17" t="s">
        <v>144</v>
      </c>
      <c r="F815" s="18">
        <v>3406</v>
      </c>
      <c r="G815" s="9">
        <f t="shared" si="271"/>
        <v>3406</v>
      </c>
      <c r="H815" s="9">
        <f t="shared" si="272"/>
        <v>3406</v>
      </c>
      <c r="I815" s="9">
        <f t="shared" si="273"/>
        <v>3406</v>
      </c>
      <c r="J815" s="9">
        <v>0</v>
      </c>
      <c r="K815" s="9">
        <v>3406</v>
      </c>
      <c r="L815" s="9">
        <v>0</v>
      </c>
      <c r="M815" s="9">
        <v>0</v>
      </c>
      <c r="N815" s="9">
        <v>0</v>
      </c>
      <c r="O815" s="9">
        <v>0</v>
      </c>
      <c r="P815" s="9">
        <v>0</v>
      </c>
      <c r="Q815" s="9">
        <f t="shared" si="274"/>
        <v>0</v>
      </c>
      <c r="R815" s="9">
        <v>0</v>
      </c>
      <c r="S815" s="9">
        <v>0</v>
      </c>
      <c r="T815" s="9">
        <v>0</v>
      </c>
      <c r="U815" s="10">
        <f t="shared" si="270"/>
        <v>1</v>
      </c>
    </row>
    <row r="816" spans="2:21" ht="22.5">
      <c r="B816" s="11"/>
      <c r="C816" s="6"/>
      <c r="D816" s="6" t="s">
        <v>168</v>
      </c>
      <c r="E816" s="17" t="s">
        <v>169</v>
      </c>
      <c r="F816" s="18">
        <v>1000</v>
      </c>
      <c r="G816" s="9">
        <f t="shared" si="271"/>
        <v>1000</v>
      </c>
      <c r="H816" s="9">
        <f t="shared" si="272"/>
        <v>1000</v>
      </c>
      <c r="I816" s="9">
        <f t="shared" si="273"/>
        <v>1000</v>
      </c>
      <c r="J816" s="9">
        <v>0</v>
      </c>
      <c r="K816" s="9">
        <v>1000</v>
      </c>
      <c r="L816" s="9">
        <v>0</v>
      </c>
      <c r="M816" s="9">
        <v>0</v>
      </c>
      <c r="N816" s="9">
        <v>0</v>
      </c>
      <c r="O816" s="9">
        <v>0</v>
      </c>
      <c r="P816" s="9">
        <v>0</v>
      </c>
      <c r="Q816" s="9">
        <f t="shared" si="274"/>
        <v>0</v>
      </c>
      <c r="R816" s="9">
        <v>0</v>
      </c>
      <c r="S816" s="9">
        <v>0</v>
      </c>
      <c r="T816" s="9">
        <v>0</v>
      </c>
      <c r="U816" s="10">
        <f t="shared" si="270"/>
        <v>1</v>
      </c>
    </row>
    <row r="817" spans="2:21">
      <c r="B817" s="11"/>
      <c r="C817" s="6"/>
      <c r="D817" s="6" t="s">
        <v>131</v>
      </c>
      <c r="E817" s="17" t="s">
        <v>132</v>
      </c>
      <c r="F817" s="18">
        <v>0</v>
      </c>
      <c r="G817" s="9">
        <f t="shared" si="271"/>
        <v>4842</v>
      </c>
      <c r="H817" s="9">
        <f t="shared" si="272"/>
        <v>4842</v>
      </c>
      <c r="I817" s="9">
        <f t="shared" si="273"/>
        <v>4842</v>
      </c>
      <c r="J817" s="9">
        <v>4842</v>
      </c>
      <c r="K817" s="9">
        <v>0</v>
      </c>
      <c r="L817" s="9">
        <v>0</v>
      </c>
      <c r="M817" s="9">
        <v>0</v>
      </c>
      <c r="N817" s="9">
        <v>0</v>
      </c>
      <c r="O817" s="9">
        <v>0</v>
      </c>
      <c r="P817" s="9">
        <v>0</v>
      </c>
      <c r="Q817" s="9">
        <f t="shared" si="274"/>
        <v>0</v>
      </c>
      <c r="R817" s="9">
        <v>0</v>
      </c>
      <c r="S817" s="9">
        <v>0</v>
      </c>
      <c r="T817" s="9">
        <v>0</v>
      </c>
      <c r="U817" s="10">
        <v>0</v>
      </c>
    </row>
    <row r="818" spans="2:21">
      <c r="B818" s="11"/>
      <c r="C818" s="6" t="s">
        <v>357</v>
      </c>
      <c r="D818" s="6"/>
      <c r="E818" s="17" t="s">
        <v>358</v>
      </c>
      <c r="F818" s="9">
        <f t="shared" ref="F818:T818" si="275">SUM(F819:F830)</f>
        <v>2340980</v>
      </c>
      <c r="G818" s="9">
        <f t="shared" si="275"/>
        <v>2563338</v>
      </c>
      <c r="H818" s="9">
        <f t="shared" si="275"/>
        <v>2563338</v>
      </c>
      <c r="I818" s="9">
        <f t="shared" si="275"/>
        <v>2543338</v>
      </c>
      <c r="J818" s="9">
        <f t="shared" si="275"/>
        <v>2441838</v>
      </c>
      <c r="K818" s="9">
        <f t="shared" si="275"/>
        <v>101500</v>
      </c>
      <c r="L818" s="9">
        <f t="shared" si="275"/>
        <v>0</v>
      </c>
      <c r="M818" s="9">
        <f t="shared" si="275"/>
        <v>20000</v>
      </c>
      <c r="N818" s="9">
        <f t="shared" si="275"/>
        <v>0</v>
      </c>
      <c r="O818" s="9">
        <f t="shared" si="275"/>
        <v>0</v>
      </c>
      <c r="P818" s="9">
        <f t="shared" si="275"/>
        <v>0</v>
      </c>
      <c r="Q818" s="9">
        <f t="shared" si="275"/>
        <v>0</v>
      </c>
      <c r="R818" s="9">
        <f t="shared" si="275"/>
        <v>0</v>
      </c>
      <c r="S818" s="9">
        <f t="shared" si="275"/>
        <v>0</v>
      </c>
      <c r="T818" s="9">
        <f t="shared" si="275"/>
        <v>0</v>
      </c>
      <c r="U818" s="10">
        <f t="shared" ref="U818:U829" si="276">G818/F818</f>
        <v>1.0949850062794215</v>
      </c>
    </row>
    <row r="819" spans="2:21">
      <c r="B819" s="11"/>
      <c r="C819" s="6"/>
      <c r="D819" s="6" t="s">
        <v>179</v>
      </c>
      <c r="E819" s="17" t="s">
        <v>180</v>
      </c>
      <c r="F819" s="18">
        <v>20625</v>
      </c>
      <c r="G819" s="9">
        <f t="shared" ref="G819:G830" si="277">SUM(H819+Q819)</f>
        <v>20000</v>
      </c>
      <c r="H819" s="9">
        <f t="shared" ref="H819:H830" si="278">SUM(I819+L819+M819+N819+O819+P819)</f>
        <v>20000</v>
      </c>
      <c r="I819" s="9">
        <f t="shared" ref="I819:I830" si="279">SUM(J819:K819)</f>
        <v>0</v>
      </c>
      <c r="J819" s="9">
        <v>0</v>
      </c>
      <c r="K819" s="9">
        <v>0</v>
      </c>
      <c r="L819" s="9">
        <v>0</v>
      </c>
      <c r="M819" s="9">
        <v>20000</v>
      </c>
      <c r="N819" s="9">
        <v>0</v>
      </c>
      <c r="O819" s="9">
        <v>0</v>
      </c>
      <c r="P819" s="9">
        <v>0</v>
      </c>
      <c r="Q819" s="9">
        <f t="shared" ref="Q819:Q830" si="280">SUM(R819+T819)</f>
        <v>0</v>
      </c>
      <c r="R819" s="9">
        <v>0</v>
      </c>
      <c r="S819" s="9">
        <v>0</v>
      </c>
      <c r="T819" s="9">
        <v>0</v>
      </c>
      <c r="U819" s="10">
        <f t="shared" si="276"/>
        <v>0.96969696969696972</v>
      </c>
    </row>
    <row r="820" spans="2:21">
      <c r="B820" s="11"/>
      <c r="C820" s="6"/>
      <c r="D820" s="6" t="s">
        <v>120</v>
      </c>
      <c r="E820" s="17" t="s">
        <v>77</v>
      </c>
      <c r="F820" s="18">
        <v>1763830</v>
      </c>
      <c r="G820" s="9">
        <f t="shared" si="277"/>
        <v>1900000</v>
      </c>
      <c r="H820" s="9">
        <f t="shared" si="278"/>
        <v>1900000</v>
      </c>
      <c r="I820" s="9">
        <f t="shared" si="279"/>
        <v>1900000</v>
      </c>
      <c r="J820" s="9">
        <v>1900000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f t="shared" si="280"/>
        <v>0</v>
      </c>
      <c r="R820" s="9">
        <v>0</v>
      </c>
      <c r="S820" s="9">
        <v>0</v>
      </c>
      <c r="T820" s="9">
        <v>0</v>
      </c>
      <c r="U820" s="10">
        <f t="shared" si="276"/>
        <v>1.0772013175872959</v>
      </c>
    </row>
    <row r="821" spans="2:21">
      <c r="B821" s="11"/>
      <c r="C821" s="6"/>
      <c r="D821" s="6" t="s">
        <v>121</v>
      </c>
      <c r="E821" s="17" t="s">
        <v>78</v>
      </c>
      <c r="F821" s="18">
        <v>120158</v>
      </c>
      <c r="G821" s="9">
        <f t="shared" si="277"/>
        <v>132330</v>
      </c>
      <c r="H821" s="9">
        <f t="shared" si="278"/>
        <v>132330</v>
      </c>
      <c r="I821" s="9">
        <f t="shared" si="279"/>
        <v>132330</v>
      </c>
      <c r="J821" s="9">
        <v>132330</v>
      </c>
      <c r="K821" s="9">
        <v>0</v>
      </c>
      <c r="L821" s="9">
        <v>0</v>
      </c>
      <c r="M821" s="9">
        <v>0</v>
      </c>
      <c r="N821" s="9">
        <v>0</v>
      </c>
      <c r="O821" s="9">
        <v>0</v>
      </c>
      <c r="P821" s="9">
        <v>0</v>
      </c>
      <c r="Q821" s="9">
        <f t="shared" si="280"/>
        <v>0</v>
      </c>
      <c r="R821" s="9">
        <v>0</v>
      </c>
      <c r="S821" s="9">
        <v>0</v>
      </c>
      <c r="T821" s="9">
        <v>0</v>
      </c>
      <c r="U821" s="10">
        <f t="shared" si="276"/>
        <v>1.101299955059172</v>
      </c>
    </row>
    <row r="822" spans="2:21">
      <c r="B822" s="11"/>
      <c r="C822" s="6"/>
      <c r="D822" s="6" t="s">
        <v>122</v>
      </c>
      <c r="E822" s="17" t="s">
        <v>79</v>
      </c>
      <c r="F822" s="18">
        <v>307371</v>
      </c>
      <c r="G822" s="9">
        <f t="shared" si="277"/>
        <v>355975</v>
      </c>
      <c r="H822" s="9">
        <f t="shared" si="278"/>
        <v>355975</v>
      </c>
      <c r="I822" s="9">
        <f t="shared" si="279"/>
        <v>355975</v>
      </c>
      <c r="J822" s="9">
        <v>355975</v>
      </c>
      <c r="K822" s="9">
        <v>0</v>
      </c>
      <c r="L822" s="9">
        <v>0</v>
      </c>
      <c r="M822" s="9">
        <v>0</v>
      </c>
      <c r="N822" s="9">
        <v>0</v>
      </c>
      <c r="O822" s="9">
        <v>0</v>
      </c>
      <c r="P822" s="9">
        <v>0</v>
      </c>
      <c r="Q822" s="9">
        <f t="shared" si="280"/>
        <v>0</v>
      </c>
      <c r="R822" s="9">
        <v>0</v>
      </c>
      <c r="S822" s="9">
        <v>0</v>
      </c>
      <c r="T822" s="9">
        <v>0</v>
      </c>
      <c r="U822" s="10">
        <f t="shared" si="276"/>
        <v>1.1581281252948392</v>
      </c>
    </row>
    <row r="823" spans="2:21">
      <c r="B823" s="11"/>
      <c r="C823" s="6"/>
      <c r="D823" s="6" t="s">
        <v>123</v>
      </c>
      <c r="E823" s="17" t="s">
        <v>80</v>
      </c>
      <c r="F823" s="18">
        <v>29380</v>
      </c>
      <c r="G823" s="9">
        <f t="shared" si="277"/>
        <v>38187</v>
      </c>
      <c r="H823" s="9">
        <f t="shared" si="278"/>
        <v>38187</v>
      </c>
      <c r="I823" s="9">
        <f t="shared" si="279"/>
        <v>38187</v>
      </c>
      <c r="J823" s="9">
        <v>38187</v>
      </c>
      <c r="K823" s="9">
        <v>0</v>
      </c>
      <c r="L823" s="9">
        <v>0</v>
      </c>
      <c r="M823" s="9">
        <v>0</v>
      </c>
      <c r="N823" s="9">
        <v>0</v>
      </c>
      <c r="O823" s="9">
        <v>0</v>
      </c>
      <c r="P823" s="9">
        <v>0</v>
      </c>
      <c r="Q823" s="9">
        <f t="shared" si="280"/>
        <v>0</v>
      </c>
      <c r="R823" s="9">
        <v>0</v>
      </c>
      <c r="S823" s="9">
        <v>0</v>
      </c>
      <c r="T823" s="9">
        <v>0</v>
      </c>
      <c r="U823" s="10">
        <f t="shared" si="276"/>
        <v>1.2997617426820967</v>
      </c>
    </row>
    <row r="824" spans="2:21">
      <c r="B824" s="11"/>
      <c r="C824" s="6"/>
      <c r="D824" s="6" t="s">
        <v>125</v>
      </c>
      <c r="E824" s="17" t="s">
        <v>65</v>
      </c>
      <c r="F824" s="18">
        <v>200</v>
      </c>
      <c r="G824" s="9">
        <f t="shared" si="277"/>
        <v>200</v>
      </c>
      <c r="H824" s="9">
        <f t="shared" si="278"/>
        <v>200</v>
      </c>
      <c r="I824" s="9">
        <f t="shared" si="279"/>
        <v>200</v>
      </c>
      <c r="J824" s="9">
        <v>0</v>
      </c>
      <c r="K824" s="9">
        <v>200</v>
      </c>
      <c r="L824" s="9">
        <v>0</v>
      </c>
      <c r="M824" s="9">
        <v>0</v>
      </c>
      <c r="N824" s="9">
        <v>0</v>
      </c>
      <c r="O824" s="9">
        <v>0</v>
      </c>
      <c r="P824" s="9">
        <v>0</v>
      </c>
      <c r="Q824" s="9">
        <f t="shared" si="280"/>
        <v>0</v>
      </c>
      <c r="R824" s="9">
        <v>0</v>
      </c>
      <c r="S824" s="9">
        <v>0</v>
      </c>
      <c r="T824" s="9">
        <v>0</v>
      </c>
      <c r="U824" s="10">
        <f t="shared" si="276"/>
        <v>1</v>
      </c>
    </row>
    <row r="825" spans="2:21">
      <c r="B825" s="11"/>
      <c r="C825" s="6"/>
      <c r="D825" s="6" t="s">
        <v>181</v>
      </c>
      <c r="E825" s="17" t="s">
        <v>182</v>
      </c>
      <c r="F825" s="18">
        <v>2880</v>
      </c>
      <c r="G825" s="9">
        <f t="shared" si="277"/>
        <v>2200</v>
      </c>
      <c r="H825" s="9">
        <f t="shared" si="278"/>
        <v>2200</v>
      </c>
      <c r="I825" s="9">
        <f t="shared" si="279"/>
        <v>2200</v>
      </c>
      <c r="J825" s="9">
        <v>0</v>
      </c>
      <c r="K825" s="9">
        <v>2200</v>
      </c>
      <c r="L825" s="9">
        <v>0</v>
      </c>
      <c r="M825" s="9">
        <v>0</v>
      </c>
      <c r="N825" s="9">
        <v>0</v>
      </c>
      <c r="O825" s="9">
        <v>0</v>
      </c>
      <c r="P825" s="9">
        <v>0</v>
      </c>
      <c r="Q825" s="9">
        <f t="shared" si="280"/>
        <v>0</v>
      </c>
      <c r="R825" s="9">
        <v>0</v>
      </c>
      <c r="S825" s="9">
        <v>0</v>
      </c>
      <c r="T825" s="9">
        <v>0</v>
      </c>
      <c r="U825" s="10">
        <f t="shared" si="276"/>
        <v>0.76388888888888884</v>
      </c>
    </row>
    <row r="826" spans="2:21">
      <c r="B826" s="11"/>
      <c r="C826" s="6"/>
      <c r="D826" s="6" t="s">
        <v>37</v>
      </c>
      <c r="E826" s="17" t="s">
        <v>38</v>
      </c>
      <c r="F826" s="18">
        <v>600</v>
      </c>
      <c r="G826" s="9">
        <f t="shared" si="277"/>
        <v>600</v>
      </c>
      <c r="H826" s="9">
        <f t="shared" si="278"/>
        <v>600</v>
      </c>
      <c r="I826" s="9">
        <f t="shared" si="279"/>
        <v>600</v>
      </c>
      <c r="J826" s="9">
        <v>0</v>
      </c>
      <c r="K826" s="9">
        <v>600</v>
      </c>
      <c r="L826" s="9">
        <v>0</v>
      </c>
      <c r="M826" s="9">
        <v>0</v>
      </c>
      <c r="N826" s="9">
        <v>0</v>
      </c>
      <c r="O826" s="9">
        <v>0</v>
      </c>
      <c r="P826" s="9">
        <v>0</v>
      </c>
      <c r="Q826" s="9">
        <f t="shared" si="280"/>
        <v>0</v>
      </c>
      <c r="R826" s="9">
        <v>0</v>
      </c>
      <c r="S826" s="9">
        <v>0</v>
      </c>
      <c r="T826" s="9">
        <v>0</v>
      </c>
      <c r="U826" s="10">
        <f t="shared" si="276"/>
        <v>1</v>
      </c>
    </row>
    <row r="827" spans="2:21">
      <c r="B827" s="11"/>
      <c r="C827" s="6"/>
      <c r="D827" s="6" t="s">
        <v>167</v>
      </c>
      <c r="E827" s="17" t="s">
        <v>82</v>
      </c>
      <c r="F827" s="18">
        <v>6000</v>
      </c>
      <c r="G827" s="9">
        <f t="shared" si="277"/>
        <v>4000</v>
      </c>
      <c r="H827" s="9">
        <f t="shared" si="278"/>
        <v>4000</v>
      </c>
      <c r="I827" s="9">
        <f t="shared" si="279"/>
        <v>4000</v>
      </c>
      <c r="J827" s="9">
        <v>0</v>
      </c>
      <c r="K827" s="9">
        <v>4000</v>
      </c>
      <c r="L827" s="9">
        <v>0</v>
      </c>
      <c r="M827" s="9">
        <v>0</v>
      </c>
      <c r="N827" s="9">
        <v>0</v>
      </c>
      <c r="O827" s="9">
        <v>0</v>
      </c>
      <c r="P827" s="9">
        <v>0</v>
      </c>
      <c r="Q827" s="9">
        <f t="shared" si="280"/>
        <v>0</v>
      </c>
      <c r="R827" s="9">
        <v>0</v>
      </c>
      <c r="S827" s="9">
        <v>0</v>
      </c>
      <c r="T827" s="9">
        <v>0</v>
      </c>
      <c r="U827" s="10">
        <f t="shared" si="276"/>
        <v>0.66666666666666663</v>
      </c>
    </row>
    <row r="828" spans="2:21">
      <c r="B828" s="11"/>
      <c r="C828" s="6"/>
      <c r="D828" s="6" t="s">
        <v>130</v>
      </c>
      <c r="E828" s="17" t="s">
        <v>83</v>
      </c>
      <c r="F828" s="18">
        <v>88236</v>
      </c>
      <c r="G828" s="9">
        <f t="shared" si="277"/>
        <v>92500</v>
      </c>
      <c r="H828" s="9">
        <f t="shared" si="278"/>
        <v>92500</v>
      </c>
      <c r="I828" s="9">
        <f t="shared" si="279"/>
        <v>92500</v>
      </c>
      <c r="J828" s="9">
        <v>0</v>
      </c>
      <c r="K828" s="9">
        <v>92500</v>
      </c>
      <c r="L828" s="9">
        <v>0</v>
      </c>
      <c r="M828" s="9">
        <v>0</v>
      </c>
      <c r="N828" s="9">
        <v>0</v>
      </c>
      <c r="O828" s="9">
        <v>0</v>
      </c>
      <c r="P828" s="9">
        <v>0</v>
      </c>
      <c r="Q828" s="9">
        <f t="shared" si="280"/>
        <v>0</v>
      </c>
      <c r="R828" s="9">
        <v>0</v>
      </c>
      <c r="S828" s="9">
        <v>0</v>
      </c>
      <c r="T828" s="9">
        <v>0</v>
      </c>
      <c r="U828" s="10">
        <f t="shared" si="276"/>
        <v>1.0483249467337594</v>
      </c>
    </row>
    <row r="829" spans="2:21" ht="22.5">
      <c r="B829" s="11"/>
      <c r="C829" s="6"/>
      <c r="D829" s="6" t="s">
        <v>168</v>
      </c>
      <c r="E829" s="17" t="s">
        <v>169</v>
      </c>
      <c r="F829" s="18">
        <v>1700</v>
      </c>
      <c r="G829" s="9">
        <f t="shared" si="277"/>
        <v>2000</v>
      </c>
      <c r="H829" s="9">
        <f t="shared" si="278"/>
        <v>2000</v>
      </c>
      <c r="I829" s="9">
        <f t="shared" si="279"/>
        <v>2000</v>
      </c>
      <c r="J829" s="9">
        <v>0</v>
      </c>
      <c r="K829" s="9">
        <v>2000</v>
      </c>
      <c r="L829" s="9">
        <v>0</v>
      </c>
      <c r="M829" s="9">
        <v>0</v>
      </c>
      <c r="N829" s="9">
        <v>0</v>
      </c>
      <c r="O829" s="9">
        <v>0</v>
      </c>
      <c r="P829" s="9">
        <v>0</v>
      </c>
      <c r="Q829" s="9">
        <f t="shared" si="280"/>
        <v>0</v>
      </c>
      <c r="R829" s="9">
        <v>0</v>
      </c>
      <c r="S829" s="9">
        <v>0</v>
      </c>
      <c r="T829" s="9">
        <v>0</v>
      </c>
      <c r="U829" s="10">
        <f t="shared" si="276"/>
        <v>1.1764705882352942</v>
      </c>
    </row>
    <row r="830" spans="2:21">
      <c r="B830" s="11"/>
      <c r="C830" s="6"/>
      <c r="D830" s="6" t="s">
        <v>131</v>
      </c>
      <c r="E830" s="17" t="s">
        <v>132</v>
      </c>
      <c r="F830" s="18">
        <v>0</v>
      </c>
      <c r="G830" s="9">
        <f t="shared" si="277"/>
        <v>15346</v>
      </c>
      <c r="H830" s="9">
        <f t="shared" si="278"/>
        <v>15346</v>
      </c>
      <c r="I830" s="9">
        <f t="shared" si="279"/>
        <v>15346</v>
      </c>
      <c r="J830" s="9">
        <v>15346</v>
      </c>
      <c r="K830" s="9">
        <v>0</v>
      </c>
      <c r="L830" s="9">
        <v>0</v>
      </c>
      <c r="M830" s="9">
        <v>0</v>
      </c>
      <c r="N830" s="9">
        <v>0</v>
      </c>
      <c r="O830" s="9">
        <v>0</v>
      </c>
      <c r="P830" s="9">
        <v>0</v>
      </c>
      <c r="Q830" s="9">
        <f t="shared" si="280"/>
        <v>0</v>
      </c>
      <c r="R830" s="9">
        <v>0</v>
      </c>
      <c r="S830" s="9">
        <v>0</v>
      </c>
      <c r="T830" s="9">
        <v>0</v>
      </c>
      <c r="U830" s="10">
        <v>0</v>
      </c>
    </row>
    <row r="831" spans="2:21">
      <c r="B831" s="11"/>
      <c r="C831" s="6" t="s">
        <v>359</v>
      </c>
      <c r="D831" s="6"/>
      <c r="E831" s="17" t="s">
        <v>360</v>
      </c>
      <c r="F831" s="9">
        <f t="shared" ref="F831:T831" si="281">SUM(F832:F834)</f>
        <v>811007</v>
      </c>
      <c r="G831" s="9">
        <f t="shared" si="281"/>
        <v>515700</v>
      </c>
      <c r="H831" s="9">
        <f t="shared" si="281"/>
        <v>515700</v>
      </c>
      <c r="I831" s="9">
        <f t="shared" si="281"/>
        <v>345700</v>
      </c>
      <c r="J831" s="9">
        <f t="shared" si="281"/>
        <v>0</v>
      </c>
      <c r="K831" s="9">
        <f t="shared" si="281"/>
        <v>345700</v>
      </c>
      <c r="L831" s="9">
        <f t="shared" si="281"/>
        <v>100000</v>
      </c>
      <c r="M831" s="9">
        <f t="shared" si="281"/>
        <v>70000</v>
      </c>
      <c r="N831" s="9">
        <f t="shared" si="281"/>
        <v>0</v>
      </c>
      <c r="O831" s="9">
        <f t="shared" si="281"/>
        <v>0</v>
      </c>
      <c r="P831" s="9">
        <f t="shared" si="281"/>
        <v>0</v>
      </c>
      <c r="Q831" s="9">
        <f t="shared" si="281"/>
        <v>0</v>
      </c>
      <c r="R831" s="9">
        <f t="shared" si="281"/>
        <v>0</v>
      </c>
      <c r="S831" s="9">
        <f t="shared" si="281"/>
        <v>0</v>
      </c>
      <c r="T831" s="9">
        <f t="shared" si="281"/>
        <v>0</v>
      </c>
      <c r="U831" s="10">
        <f t="shared" ref="U831:U867" si="282">G831/F831</f>
        <v>0.63587613917019215</v>
      </c>
    </row>
    <row r="832" spans="2:21" ht="33.75">
      <c r="B832" s="11"/>
      <c r="C832" s="6"/>
      <c r="D832" s="6" t="s">
        <v>116</v>
      </c>
      <c r="E832" s="17" t="s">
        <v>117</v>
      </c>
      <c r="F832" s="18">
        <v>72336</v>
      </c>
      <c r="G832" s="9">
        <f>SUM(H832+Q832)</f>
        <v>100000</v>
      </c>
      <c r="H832" s="9">
        <f>SUM(I832+L832+M832+N832+O832+P832)</f>
        <v>100000</v>
      </c>
      <c r="I832" s="9">
        <f>SUM(J832:K832)</f>
        <v>0</v>
      </c>
      <c r="J832" s="9">
        <v>0</v>
      </c>
      <c r="K832" s="9">
        <v>0</v>
      </c>
      <c r="L832" s="9">
        <v>100000</v>
      </c>
      <c r="M832" s="9">
        <v>0</v>
      </c>
      <c r="N832" s="9">
        <v>0</v>
      </c>
      <c r="O832" s="9">
        <v>0</v>
      </c>
      <c r="P832" s="9">
        <v>0</v>
      </c>
      <c r="Q832" s="9">
        <f>SUM(R832+T832)</f>
        <v>0</v>
      </c>
      <c r="R832" s="9">
        <v>0</v>
      </c>
      <c r="S832" s="9">
        <v>0</v>
      </c>
      <c r="T832" s="9">
        <v>0</v>
      </c>
      <c r="U832" s="10">
        <f t="shared" si="282"/>
        <v>1.3824375138243752</v>
      </c>
    </row>
    <row r="833" spans="2:21">
      <c r="B833" s="11"/>
      <c r="C833" s="6"/>
      <c r="D833" s="6" t="s">
        <v>346</v>
      </c>
      <c r="E833" s="17" t="s">
        <v>347</v>
      </c>
      <c r="F833" s="18">
        <v>140000</v>
      </c>
      <c r="G833" s="9">
        <f>SUM(H833+Q833)</f>
        <v>70000</v>
      </c>
      <c r="H833" s="9">
        <f>SUM(I833+L833+M833+N833+O833+P833)</f>
        <v>70000</v>
      </c>
      <c r="I833" s="9">
        <f>SUM(J833:K833)</f>
        <v>0</v>
      </c>
      <c r="J833" s="9">
        <v>0</v>
      </c>
      <c r="K833" s="9">
        <v>0</v>
      </c>
      <c r="L833" s="9">
        <v>0</v>
      </c>
      <c r="M833" s="9">
        <v>70000</v>
      </c>
      <c r="N833" s="9">
        <v>0</v>
      </c>
      <c r="O833" s="9">
        <v>0</v>
      </c>
      <c r="P833" s="9">
        <v>0</v>
      </c>
      <c r="Q833" s="9">
        <f>SUM(R833+T833)</f>
        <v>0</v>
      </c>
      <c r="R833" s="9">
        <v>0</v>
      </c>
      <c r="S833" s="9">
        <v>0</v>
      </c>
      <c r="T833" s="9">
        <v>0</v>
      </c>
      <c r="U833" s="10">
        <f t="shared" si="282"/>
        <v>0.5</v>
      </c>
    </row>
    <row r="834" spans="2:21">
      <c r="B834" s="11"/>
      <c r="C834" s="6"/>
      <c r="D834" s="6" t="s">
        <v>37</v>
      </c>
      <c r="E834" s="17" t="s">
        <v>38</v>
      </c>
      <c r="F834" s="18">
        <v>598671</v>
      </c>
      <c r="G834" s="9">
        <f>SUM(H834+Q834)</f>
        <v>345700</v>
      </c>
      <c r="H834" s="9">
        <f>SUM(I834+L834+M834+N834+O834+P834)</f>
        <v>345700</v>
      </c>
      <c r="I834" s="9">
        <f>SUM(J834:K834)</f>
        <v>345700</v>
      </c>
      <c r="J834" s="9">
        <v>0</v>
      </c>
      <c r="K834" s="9">
        <v>345700</v>
      </c>
      <c r="L834" s="9">
        <v>0</v>
      </c>
      <c r="M834" s="9">
        <v>0</v>
      </c>
      <c r="N834" s="9">
        <v>0</v>
      </c>
      <c r="O834" s="9">
        <v>0</v>
      </c>
      <c r="P834" s="9">
        <v>0</v>
      </c>
      <c r="Q834" s="9">
        <f>SUM(R834+T834)</f>
        <v>0</v>
      </c>
      <c r="R834" s="9">
        <v>0</v>
      </c>
      <c r="S834" s="9">
        <v>0</v>
      </c>
      <c r="T834" s="9">
        <v>0</v>
      </c>
      <c r="U834" s="10">
        <f t="shared" si="282"/>
        <v>0.5774457089119065</v>
      </c>
    </row>
    <row r="835" spans="2:21">
      <c r="B835" s="11"/>
      <c r="C835" s="6" t="s">
        <v>361</v>
      </c>
      <c r="D835" s="6"/>
      <c r="E835" s="17" t="s">
        <v>362</v>
      </c>
      <c r="F835" s="9">
        <f t="shared" ref="F835:T835" si="283">SUM(F836:F849)</f>
        <v>2421211</v>
      </c>
      <c r="G835" s="9">
        <f t="shared" si="283"/>
        <v>2248911</v>
      </c>
      <c r="H835" s="9">
        <f t="shared" si="283"/>
        <v>2248911</v>
      </c>
      <c r="I835" s="9">
        <f t="shared" si="283"/>
        <v>0</v>
      </c>
      <c r="J835" s="9">
        <f t="shared" si="283"/>
        <v>0</v>
      </c>
      <c r="K835" s="9">
        <f t="shared" si="283"/>
        <v>0</v>
      </c>
      <c r="L835" s="9">
        <f t="shared" si="283"/>
        <v>38400</v>
      </c>
      <c r="M835" s="9">
        <f t="shared" si="283"/>
        <v>0</v>
      </c>
      <c r="N835" s="9">
        <f t="shared" si="283"/>
        <v>2210511</v>
      </c>
      <c r="O835" s="9">
        <f t="shared" si="283"/>
        <v>0</v>
      </c>
      <c r="P835" s="9">
        <f t="shared" si="283"/>
        <v>0</v>
      </c>
      <c r="Q835" s="9">
        <f t="shared" si="283"/>
        <v>0</v>
      </c>
      <c r="R835" s="9">
        <f t="shared" si="283"/>
        <v>0</v>
      </c>
      <c r="S835" s="9">
        <f t="shared" si="283"/>
        <v>0</v>
      </c>
      <c r="T835" s="9">
        <f t="shared" si="283"/>
        <v>0</v>
      </c>
      <c r="U835" s="10">
        <f t="shared" si="282"/>
        <v>0.92883726366681796</v>
      </c>
    </row>
    <row r="836" spans="2:21" ht="33.75">
      <c r="B836" s="11"/>
      <c r="C836" s="6"/>
      <c r="D836" s="6" t="s">
        <v>363</v>
      </c>
      <c r="E836" s="17" t="s">
        <v>364</v>
      </c>
      <c r="F836" s="18">
        <v>900859</v>
      </c>
      <c r="G836" s="9">
        <f t="shared" ref="G836:G849" si="284">SUM(H836+Q836)</f>
        <v>465781</v>
      </c>
      <c r="H836" s="9">
        <f t="shared" ref="H836:H849" si="285">SUM(I836+L836+M836+N836+O836+P836)</f>
        <v>465781</v>
      </c>
      <c r="I836" s="9">
        <f t="shared" ref="I836:I849" si="286">SUM(J836:K836)</f>
        <v>0</v>
      </c>
      <c r="J836" s="9">
        <v>0</v>
      </c>
      <c r="K836" s="9">
        <v>0</v>
      </c>
      <c r="L836" s="9">
        <v>0</v>
      </c>
      <c r="M836" s="9">
        <v>0</v>
      </c>
      <c r="N836" s="9">
        <v>465781</v>
      </c>
      <c r="O836" s="9">
        <v>0</v>
      </c>
      <c r="P836" s="9">
        <v>0</v>
      </c>
      <c r="Q836" s="9">
        <f t="shared" ref="Q836:Q849" si="287">SUM(R836+T836)</f>
        <v>0</v>
      </c>
      <c r="R836" s="9">
        <v>0</v>
      </c>
      <c r="S836" s="9">
        <v>0</v>
      </c>
      <c r="T836" s="9">
        <v>0</v>
      </c>
      <c r="U836" s="10">
        <f t="shared" si="282"/>
        <v>0.51704095757493684</v>
      </c>
    </row>
    <row r="837" spans="2:21" ht="33.75">
      <c r="B837" s="11"/>
      <c r="C837" s="6"/>
      <c r="D837" s="6" t="s">
        <v>365</v>
      </c>
      <c r="E837" s="17" t="s">
        <v>364</v>
      </c>
      <c r="F837" s="18">
        <v>757716</v>
      </c>
      <c r="G837" s="9">
        <f t="shared" si="284"/>
        <v>1132380</v>
      </c>
      <c r="H837" s="9">
        <f t="shared" si="285"/>
        <v>1132380</v>
      </c>
      <c r="I837" s="9">
        <f t="shared" si="286"/>
        <v>0</v>
      </c>
      <c r="J837" s="9">
        <v>0</v>
      </c>
      <c r="K837" s="9">
        <v>0</v>
      </c>
      <c r="L837" s="9">
        <v>0</v>
      </c>
      <c r="M837" s="9">
        <v>0</v>
      </c>
      <c r="N837" s="9">
        <v>1132380</v>
      </c>
      <c r="O837" s="9">
        <v>0</v>
      </c>
      <c r="P837" s="9">
        <v>0</v>
      </c>
      <c r="Q837" s="9">
        <f t="shared" si="287"/>
        <v>0</v>
      </c>
      <c r="R837" s="9">
        <v>0</v>
      </c>
      <c r="S837" s="9">
        <v>0</v>
      </c>
      <c r="T837" s="9">
        <v>0</v>
      </c>
      <c r="U837" s="10">
        <f t="shared" si="282"/>
        <v>1.4944649446494465</v>
      </c>
    </row>
    <row r="838" spans="2:21" ht="22.5">
      <c r="B838" s="11"/>
      <c r="C838" s="6"/>
      <c r="D838" s="6" t="s">
        <v>137</v>
      </c>
      <c r="E838" s="17" t="s">
        <v>93</v>
      </c>
      <c r="F838" s="18">
        <v>36000</v>
      </c>
      <c r="G838" s="9">
        <f t="shared" si="284"/>
        <v>38400</v>
      </c>
      <c r="H838" s="9">
        <f t="shared" si="285"/>
        <v>38400</v>
      </c>
      <c r="I838" s="9">
        <f t="shared" si="286"/>
        <v>0</v>
      </c>
      <c r="J838" s="9">
        <v>0</v>
      </c>
      <c r="K838" s="9">
        <v>0</v>
      </c>
      <c r="L838" s="9">
        <v>38400</v>
      </c>
      <c r="M838" s="9">
        <v>0</v>
      </c>
      <c r="N838" s="9">
        <v>0</v>
      </c>
      <c r="O838" s="9">
        <v>0</v>
      </c>
      <c r="P838" s="9">
        <v>0</v>
      </c>
      <c r="Q838" s="9">
        <f t="shared" si="287"/>
        <v>0</v>
      </c>
      <c r="R838" s="9">
        <v>0</v>
      </c>
      <c r="S838" s="9">
        <v>0</v>
      </c>
      <c r="T838" s="9">
        <v>0</v>
      </c>
      <c r="U838" s="10">
        <f t="shared" si="282"/>
        <v>1.0666666666666667</v>
      </c>
    </row>
    <row r="839" spans="2:21">
      <c r="B839" s="11"/>
      <c r="C839" s="6"/>
      <c r="D839" s="6" t="s">
        <v>265</v>
      </c>
      <c r="E839" s="17" t="s">
        <v>77</v>
      </c>
      <c r="F839" s="18">
        <v>160064</v>
      </c>
      <c r="G839" s="9">
        <f t="shared" si="284"/>
        <v>171240</v>
      </c>
      <c r="H839" s="9">
        <f t="shared" si="285"/>
        <v>171240</v>
      </c>
      <c r="I839" s="9">
        <f t="shared" si="286"/>
        <v>0</v>
      </c>
      <c r="J839" s="9">
        <v>0</v>
      </c>
      <c r="K839" s="9">
        <v>0</v>
      </c>
      <c r="L839" s="9">
        <v>0</v>
      </c>
      <c r="M839" s="9">
        <v>0</v>
      </c>
      <c r="N839" s="9">
        <v>171240</v>
      </c>
      <c r="O839" s="9">
        <v>0</v>
      </c>
      <c r="P839" s="9">
        <v>0</v>
      </c>
      <c r="Q839" s="9">
        <f t="shared" si="287"/>
        <v>0</v>
      </c>
      <c r="R839" s="9">
        <v>0</v>
      </c>
      <c r="S839" s="9">
        <v>0</v>
      </c>
      <c r="T839" s="9">
        <v>0</v>
      </c>
      <c r="U839" s="10">
        <f t="shared" si="282"/>
        <v>1.0698220711715314</v>
      </c>
    </row>
    <row r="840" spans="2:21">
      <c r="B840" s="11"/>
      <c r="C840" s="6"/>
      <c r="D840" s="6" t="s">
        <v>305</v>
      </c>
      <c r="E840" s="17" t="s">
        <v>78</v>
      </c>
      <c r="F840" s="18">
        <v>1700</v>
      </c>
      <c r="G840" s="9">
        <f t="shared" si="284"/>
        <v>5591</v>
      </c>
      <c r="H840" s="9">
        <f t="shared" si="285"/>
        <v>5591</v>
      </c>
      <c r="I840" s="9">
        <f t="shared" si="286"/>
        <v>0</v>
      </c>
      <c r="J840" s="9">
        <v>0</v>
      </c>
      <c r="K840" s="9">
        <v>0</v>
      </c>
      <c r="L840" s="9">
        <v>0</v>
      </c>
      <c r="M840" s="9">
        <v>0</v>
      </c>
      <c r="N840" s="9">
        <v>5591</v>
      </c>
      <c r="O840" s="9">
        <v>0</v>
      </c>
      <c r="P840" s="9">
        <v>0</v>
      </c>
      <c r="Q840" s="9">
        <f t="shared" si="287"/>
        <v>0</v>
      </c>
      <c r="R840" s="9">
        <v>0</v>
      </c>
      <c r="S840" s="9">
        <v>0</v>
      </c>
      <c r="T840" s="9">
        <v>0</v>
      </c>
      <c r="U840" s="10">
        <f t="shared" si="282"/>
        <v>3.2888235294117649</v>
      </c>
    </row>
    <row r="841" spans="2:21">
      <c r="B841" s="11"/>
      <c r="C841" s="6"/>
      <c r="D841" s="6" t="s">
        <v>267</v>
      </c>
      <c r="E841" s="17" t="s">
        <v>79</v>
      </c>
      <c r="F841" s="18">
        <v>32303</v>
      </c>
      <c r="G841" s="9">
        <f t="shared" si="284"/>
        <v>30601</v>
      </c>
      <c r="H841" s="9">
        <f t="shared" si="285"/>
        <v>30601</v>
      </c>
      <c r="I841" s="9">
        <f t="shared" si="286"/>
        <v>0</v>
      </c>
      <c r="J841" s="9">
        <v>0</v>
      </c>
      <c r="K841" s="9">
        <v>0</v>
      </c>
      <c r="L841" s="9">
        <v>0</v>
      </c>
      <c r="M841" s="9">
        <v>0</v>
      </c>
      <c r="N841" s="9">
        <v>30601</v>
      </c>
      <c r="O841" s="9">
        <v>0</v>
      </c>
      <c r="P841" s="9">
        <v>0</v>
      </c>
      <c r="Q841" s="9">
        <f t="shared" si="287"/>
        <v>0</v>
      </c>
      <c r="R841" s="9">
        <v>0</v>
      </c>
      <c r="S841" s="9">
        <v>0</v>
      </c>
      <c r="T841" s="9">
        <v>0</v>
      </c>
      <c r="U841" s="10">
        <f t="shared" si="282"/>
        <v>0.94731139522644958</v>
      </c>
    </row>
    <row r="842" spans="2:21">
      <c r="B842" s="11"/>
      <c r="C842" s="6"/>
      <c r="D842" s="6" t="s">
        <v>269</v>
      </c>
      <c r="E842" s="17" t="s">
        <v>80</v>
      </c>
      <c r="F842" s="18">
        <v>4607</v>
      </c>
      <c r="G842" s="9">
        <f t="shared" si="284"/>
        <v>3838</v>
      </c>
      <c r="H842" s="9">
        <f t="shared" si="285"/>
        <v>3838</v>
      </c>
      <c r="I842" s="9">
        <f t="shared" si="286"/>
        <v>0</v>
      </c>
      <c r="J842" s="9">
        <v>0</v>
      </c>
      <c r="K842" s="9">
        <v>0</v>
      </c>
      <c r="L842" s="9">
        <v>0</v>
      </c>
      <c r="M842" s="9">
        <v>0</v>
      </c>
      <c r="N842" s="9">
        <v>3838</v>
      </c>
      <c r="O842" s="9">
        <v>0</v>
      </c>
      <c r="P842" s="9">
        <v>0</v>
      </c>
      <c r="Q842" s="9">
        <f t="shared" si="287"/>
        <v>0</v>
      </c>
      <c r="R842" s="9">
        <v>0</v>
      </c>
      <c r="S842" s="9">
        <v>0</v>
      </c>
      <c r="T842" s="9">
        <v>0</v>
      </c>
      <c r="U842" s="10">
        <f t="shared" si="282"/>
        <v>0.83308009550683737</v>
      </c>
    </row>
    <row r="843" spans="2:21">
      <c r="B843" s="11"/>
      <c r="C843" s="6"/>
      <c r="D843" s="6" t="s">
        <v>307</v>
      </c>
      <c r="E843" s="17" t="s">
        <v>81</v>
      </c>
      <c r="F843" s="18">
        <v>116226</v>
      </c>
      <c r="G843" s="9">
        <f t="shared" si="284"/>
        <v>82280</v>
      </c>
      <c r="H843" s="9">
        <f t="shared" si="285"/>
        <v>82280</v>
      </c>
      <c r="I843" s="9">
        <f t="shared" si="286"/>
        <v>0</v>
      </c>
      <c r="J843" s="9">
        <v>0</v>
      </c>
      <c r="K843" s="9">
        <v>0</v>
      </c>
      <c r="L843" s="9">
        <v>0</v>
      </c>
      <c r="M843" s="9">
        <v>0</v>
      </c>
      <c r="N843" s="9">
        <v>82280</v>
      </c>
      <c r="O843" s="9">
        <v>0</v>
      </c>
      <c r="P843" s="9">
        <v>0</v>
      </c>
      <c r="Q843" s="9">
        <f t="shared" si="287"/>
        <v>0</v>
      </c>
      <c r="R843" s="9">
        <v>0</v>
      </c>
      <c r="S843" s="9">
        <v>0</v>
      </c>
      <c r="T843" s="9">
        <v>0</v>
      </c>
      <c r="U843" s="10">
        <f t="shared" si="282"/>
        <v>0.70793109975392765</v>
      </c>
    </row>
    <row r="844" spans="2:21">
      <c r="B844" s="11"/>
      <c r="C844" s="6"/>
      <c r="D844" s="6" t="s">
        <v>271</v>
      </c>
      <c r="E844" s="17" t="s">
        <v>65</v>
      </c>
      <c r="F844" s="18">
        <v>12264</v>
      </c>
      <c r="G844" s="9">
        <f t="shared" si="284"/>
        <v>30000</v>
      </c>
      <c r="H844" s="9">
        <f t="shared" si="285"/>
        <v>30000</v>
      </c>
      <c r="I844" s="9">
        <f t="shared" si="286"/>
        <v>0</v>
      </c>
      <c r="J844" s="9">
        <v>0</v>
      </c>
      <c r="K844" s="9">
        <v>0</v>
      </c>
      <c r="L844" s="9">
        <v>0</v>
      </c>
      <c r="M844" s="9">
        <v>0</v>
      </c>
      <c r="N844" s="9">
        <v>30000</v>
      </c>
      <c r="O844" s="9">
        <v>0</v>
      </c>
      <c r="P844" s="9">
        <v>0</v>
      </c>
      <c r="Q844" s="9">
        <f t="shared" si="287"/>
        <v>0</v>
      </c>
      <c r="R844" s="9">
        <v>0</v>
      </c>
      <c r="S844" s="9">
        <v>0</v>
      </c>
      <c r="T844" s="9">
        <v>0</v>
      </c>
      <c r="U844" s="10">
        <f t="shared" si="282"/>
        <v>2.4461839530332683</v>
      </c>
    </row>
    <row r="845" spans="2:21">
      <c r="B845" s="11"/>
      <c r="C845" s="6"/>
      <c r="D845" s="6" t="s">
        <v>366</v>
      </c>
      <c r="E845" s="17" t="s">
        <v>127</v>
      </c>
      <c r="F845" s="18">
        <v>10000</v>
      </c>
      <c r="G845" s="9">
        <f t="shared" si="284"/>
        <v>5000</v>
      </c>
      <c r="H845" s="9">
        <f t="shared" si="285"/>
        <v>5000</v>
      </c>
      <c r="I845" s="9">
        <f t="shared" si="286"/>
        <v>0</v>
      </c>
      <c r="J845" s="9">
        <v>0</v>
      </c>
      <c r="K845" s="9">
        <v>0</v>
      </c>
      <c r="L845" s="9">
        <v>0</v>
      </c>
      <c r="M845" s="9">
        <v>0</v>
      </c>
      <c r="N845" s="9">
        <v>5000</v>
      </c>
      <c r="O845" s="9">
        <v>0</v>
      </c>
      <c r="P845" s="9">
        <v>0</v>
      </c>
      <c r="Q845" s="9">
        <f t="shared" si="287"/>
        <v>0</v>
      </c>
      <c r="R845" s="9">
        <v>0</v>
      </c>
      <c r="S845" s="9">
        <v>0</v>
      </c>
      <c r="T845" s="9">
        <v>0</v>
      </c>
      <c r="U845" s="10">
        <f t="shared" si="282"/>
        <v>0.5</v>
      </c>
    </row>
    <row r="846" spans="2:21">
      <c r="B846" s="11"/>
      <c r="C846" s="6"/>
      <c r="D846" s="6" t="s">
        <v>183</v>
      </c>
      <c r="E846" s="17" t="s">
        <v>38</v>
      </c>
      <c r="F846" s="18">
        <v>374624</v>
      </c>
      <c r="G846" s="9">
        <f t="shared" si="284"/>
        <v>272000</v>
      </c>
      <c r="H846" s="9">
        <f t="shared" si="285"/>
        <v>272000</v>
      </c>
      <c r="I846" s="9">
        <f t="shared" si="286"/>
        <v>0</v>
      </c>
      <c r="J846" s="9">
        <v>0</v>
      </c>
      <c r="K846" s="9">
        <v>0</v>
      </c>
      <c r="L846" s="9">
        <v>0</v>
      </c>
      <c r="M846" s="9">
        <v>0</v>
      </c>
      <c r="N846" s="9">
        <v>272000</v>
      </c>
      <c r="O846" s="9">
        <v>0</v>
      </c>
      <c r="P846" s="9">
        <v>0</v>
      </c>
      <c r="Q846" s="9">
        <f t="shared" si="287"/>
        <v>0</v>
      </c>
      <c r="R846" s="9">
        <v>0</v>
      </c>
      <c r="S846" s="9">
        <v>0</v>
      </c>
      <c r="T846" s="9">
        <v>0</v>
      </c>
      <c r="U846" s="10">
        <f t="shared" si="282"/>
        <v>0.72606133082770996</v>
      </c>
    </row>
    <row r="847" spans="2:21">
      <c r="B847" s="11"/>
      <c r="C847" s="6"/>
      <c r="D847" s="6" t="s">
        <v>367</v>
      </c>
      <c r="E847" s="17" t="s">
        <v>82</v>
      </c>
      <c r="F847" s="18">
        <v>3500</v>
      </c>
      <c r="G847" s="9">
        <f t="shared" si="284"/>
        <v>3000</v>
      </c>
      <c r="H847" s="9">
        <f t="shared" si="285"/>
        <v>3000</v>
      </c>
      <c r="I847" s="9">
        <f t="shared" si="286"/>
        <v>0</v>
      </c>
      <c r="J847" s="9">
        <v>0</v>
      </c>
      <c r="K847" s="9">
        <v>0</v>
      </c>
      <c r="L847" s="9">
        <v>0</v>
      </c>
      <c r="M847" s="9">
        <v>0</v>
      </c>
      <c r="N847" s="9">
        <v>3000</v>
      </c>
      <c r="O847" s="9">
        <v>0</v>
      </c>
      <c r="P847" s="9">
        <v>0</v>
      </c>
      <c r="Q847" s="9">
        <f t="shared" si="287"/>
        <v>0</v>
      </c>
      <c r="R847" s="9">
        <v>0</v>
      </c>
      <c r="S847" s="9">
        <v>0</v>
      </c>
      <c r="T847" s="9">
        <v>0</v>
      </c>
      <c r="U847" s="10">
        <f t="shared" si="282"/>
        <v>0.8571428571428571</v>
      </c>
    </row>
    <row r="848" spans="2:21">
      <c r="B848" s="11"/>
      <c r="C848" s="6"/>
      <c r="D848" s="6" t="s">
        <v>275</v>
      </c>
      <c r="E848" s="17" t="s">
        <v>110</v>
      </c>
      <c r="F848" s="18">
        <v>8848</v>
      </c>
      <c r="G848" s="9">
        <f t="shared" si="284"/>
        <v>5800</v>
      </c>
      <c r="H848" s="9">
        <f t="shared" si="285"/>
        <v>5800</v>
      </c>
      <c r="I848" s="9">
        <f t="shared" si="286"/>
        <v>0</v>
      </c>
      <c r="J848" s="9">
        <v>0</v>
      </c>
      <c r="K848" s="9">
        <v>0</v>
      </c>
      <c r="L848" s="9">
        <v>0</v>
      </c>
      <c r="M848" s="9">
        <v>0</v>
      </c>
      <c r="N848" s="9">
        <v>5800</v>
      </c>
      <c r="O848" s="9">
        <v>0</v>
      </c>
      <c r="P848" s="9">
        <v>0</v>
      </c>
      <c r="Q848" s="9">
        <f t="shared" si="287"/>
        <v>0</v>
      </c>
      <c r="R848" s="9">
        <v>0</v>
      </c>
      <c r="S848" s="9">
        <v>0</v>
      </c>
      <c r="T848" s="9">
        <v>0</v>
      </c>
      <c r="U848" s="10">
        <f t="shared" si="282"/>
        <v>0.65551537070524413</v>
      </c>
    </row>
    <row r="849" spans="2:21" ht="22.5">
      <c r="B849" s="11"/>
      <c r="C849" s="6"/>
      <c r="D849" s="6" t="s">
        <v>277</v>
      </c>
      <c r="E849" s="17" t="s">
        <v>169</v>
      </c>
      <c r="F849" s="18">
        <v>2500</v>
      </c>
      <c r="G849" s="9">
        <f t="shared" si="284"/>
        <v>3000</v>
      </c>
      <c r="H849" s="9">
        <f t="shared" si="285"/>
        <v>3000</v>
      </c>
      <c r="I849" s="9">
        <f t="shared" si="286"/>
        <v>0</v>
      </c>
      <c r="J849" s="9">
        <v>0</v>
      </c>
      <c r="K849" s="9">
        <v>0</v>
      </c>
      <c r="L849" s="9">
        <v>0</v>
      </c>
      <c r="M849" s="9">
        <v>0</v>
      </c>
      <c r="N849" s="9">
        <v>3000</v>
      </c>
      <c r="O849" s="9">
        <v>0</v>
      </c>
      <c r="P849" s="9">
        <v>0</v>
      </c>
      <c r="Q849" s="9">
        <f t="shared" si="287"/>
        <v>0</v>
      </c>
      <c r="R849" s="9">
        <v>0</v>
      </c>
      <c r="S849" s="9">
        <v>0</v>
      </c>
      <c r="T849" s="9">
        <v>0</v>
      </c>
      <c r="U849" s="10">
        <f t="shared" si="282"/>
        <v>1.2</v>
      </c>
    </row>
    <row r="850" spans="2:21">
      <c r="B850" s="11"/>
      <c r="C850" s="6" t="s">
        <v>368</v>
      </c>
      <c r="D850" s="6"/>
      <c r="E850" s="17" t="s">
        <v>42</v>
      </c>
      <c r="F850" s="9">
        <f t="shared" ref="F850:T850" si="288">SUM(F851:F880)</f>
        <v>1411697</v>
      </c>
      <c r="G850" s="9">
        <f t="shared" si="288"/>
        <v>901195</v>
      </c>
      <c r="H850" s="9">
        <f t="shared" si="288"/>
        <v>901195</v>
      </c>
      <c r="I850" s="9">
        <f t="shared" si="288"/>
        <v>862047</v>
      </c>
      <c r="J850" s="9">
        <f t="shared" si="288"/>
        <v>609896</v>
      </c>
      <c r="K850" s="9">
        <f t="shared" si="288"/>
        <v>252151</v>
      </c>
      <c r="L850" s="9">
        <f t="shared" si="288"/>
        <v>0</v>
      </c>
      <c r="M850" s="9">
        <f t="shared" si="288"/>
        <v>39148</v>
      </c>
      <c r="N850" s="9">
        <f t="shared" si="288"/>
        <v>0</v>
      </c>
      <c r="O850" s="9">
        <f t="shared" si="288"/>
        <v>0</v>
      </c>
      <c r="P850" s="9">
        <f t="shared" si="288"/>
        <v>0</v>
      </c>
      <c r="Q850" s="9">
        <f t="shared" si="288"/>
        <v>0</v>
      </c>
      <c r="R850" s="9">
        <f t="shared" si="288"/>
        <v>0</v>
      </c>
      <c r="S850" s="9">
        <f t="shared" si="288"/>
        <v>0</v>
      </c>
      <c r="T850" s="9">
        <f t="shared" si="288"/>
        <v>0</v>
      </c>
      <c r="U850" s="10">
        <f t="shared" si="282"/>
        <v>0.63837707383383258</v>
      </c>
    </row>
    <row r="851" spans="2:21">
      <c r="B851" s="6"/>
      <c r="C851" s="6"/>
      <c r="D851" s="6">
        <v>2950</v>
      </c>
      <c r="E851" s="17" t="s">
        <v>76</v>
      </c>
      <c r="F851" s="9">
        <v>828</v>
      </c>
      <c r="G851" s="9">
        <v>0</v>
      </c>
      <c r="H851" s="9">
        <v>0</v>
      </c>
      <c r="I851" s="9">
        <v>0</v>
      </c>
      <c r="J851" s="9">
        <v>0</v>
      </c>
      <c r="K851" s="9">
        <v>0</v>
      </c>
      <c r="L851" s="9">
        <v>0</v>
      </c>
      <c r="M851" s="9">
        <v>0</v>
      </c>
      <c r="N851" s="9">
        <v>0</v>
      </c>
      <c r="O851" s="9">
        <v>0</v>
      </c>
      <c r="P851" s="9">
        <v>0</v>
      </c>
      <c r="Q851" s="9">
        <v>0</v>
      </c>
      <c r="R851" s="9">
        <v>0</v>
      </c>
      <c r="S851" s="9">
        <v>0</v>
      </c>
      <c r="T851" s="9">
        <v>0</v>
      </c>
      <c r="U851" s="10">
        <f t="shared" si="282"/>
        <v>0</v>
      </c>
    </row>
    <row r="852" spans="2:21">
      <c r="B852" s="11"/>
      <c r="C852" s="6"/>
      <c r="D852" s="6" t="s">
        <v>179</v>
      </c>
      <c r="E852" s="17" t="s">
        <v>180</v>
      </c>
      <c r="F852" s="18">
        <v>5240</v>
      </c>
      <c r="G852" s="9">
        <f>SUM(H852+Q852)</f>
        <v>6088</v>
      </c>
      <c r="H852" s="9">
        <f>SUM(I852+L852+M852+N852+O852+P852)</f>
        <v>6088</v>
      </c>
      <c r="I852" s="9">
        <f>SUM(J852:K852)</f>
        <v>0</v>
      </c>
      <c r="J852" s="9">
        <v>0</v>
      </c>
      <c r="K852" s="9">
        <v>0</v>
      </c>
      <c r="L852" s="9">
        <v>0</v>
      </c>
      <c r="M852" s="9">
        <v>6088</v>
      </c>
      <c r="N852" s="9">
        <v>0</v>
      </c>
      <c r="O852" s="9">
        <v>0</v>
      </c>
      <c r="P852" s="9">
        <v>0</v>
      </c>
      <c r="Q852" s="9">
        <f>SUM(R852+T852)</f>
        <v>0</v>
      </c>
      <c r="R852" s="9">
        <v>0</v>
      </c>
      <c r="S852" s="9">
        <v>0</v>
      </c>
      <c r="T852" s="9">
        <v>0</v>
      </c>
      <c r="U852" s="10">
        <f t="shared" si="282"/>
        <v>1.1618320610687023</v>
      </c>
    </row>
    <row r="853" spans="2:21">
      <c r="B853" s="11"/>
      <c r="C853" s="6"/>
      <c r="D853" s="6" t="s">
        <v>346</v>
      </c>
      <c r="E853" s="17" t="s">
        <v>347</v>
      </c>
      <c r="F853" s="18">
        <v>28800</v>
      </c>
      <c r="G853" s="9">
        <f>SUM(H853+Q853)</f>
        <v>33060</v>
      </c>
      <c r="H853" s="9">
        <f>SUM(I853+L853+M853+N853+O853+P853)</f>
        <v>33060</v>
      </c>
      <c r="I853" s="9">
        <f>SUM(J853:K853)</f>
        <v>0</v>
      </c>
      <c r="J853" s="9">
        <v>0</v>
      </c>
      <c r="K853" s="9">
        <v>0</v>
      </c>
      <c r="L853" s="9">
        <v>0</v>
      </c>
      <c r="M853" s="9">
        <v>33060</v>
      </c>
      <c r="N853" s="9">
        <v>0</v>
      </c>
      <c r="O853" s="9">
        <v>0</v>
      </c>
      <c r="P853" s="9">
        <v>0</v>
      </c>
      <c r="Q853" s="9">
        <f>SUM(R853+T853)</f>
        <v>0</v>
      </c>
      <c r="R853" s="9">
        <v>0</v>
      </c>
      <c r="S853" s="9">
        <v>0</v>
      </c>
      <c r="T853" s="9">
        <v>0</v>
      </c>
      <c r="U853" s="10">
        <f t="shared" si="282"/>
        <v>1.1479166666666667</v>
      </c>
    </row>
    <row r="854" spans="2:21">
      <c r="B854" s="11"/>
      <c r="C854" s="6"/>
      <c r="D854" s="6" t="s">
        <v>120</v>
      </c>
      <c r="E854" s="17" t="s">
        <v>77</v>
      </c>
      <c r="F854" s="18">
        <v>495318</v>
      </c>
      <c r="G854" s="9">
        <f>SUM(H854+Q854)</f>
        <v>465000</v>
      </c>
      <c r="H854" s="9">
        <f>SUM(I854+L854+M854+N854+O854+P854)</f>
        <v>465000</v>
      </c>
      <c r="I854" s="9">
        <f>SUM(J854:K854)</f>
        <v>465000</v>
      </c>
      <c r="J854" s="9">
        <v>465000</v>
      </c>
      <c r="K854" s="9">
        <v>0</v>
      </c>
      <c r="L854" s="9">
        <v>0</v>
      </c>
      <c r="M854" s="9">
        <v>0</v>
      </c>
      <c r="N854" s="9">
        <v>0</v>
      </c>
      <c r="O854" s="9">
        <v>0</v>
      </c>
      <c r="P854" s="9">
        <v>0</v>
      </c>
      <c r="Q854" s="9">
        <f>SUM(R854+T854)</f>
        <v>0</v>
      </c>
      <c r="R854" s="9">
        <v>0</v>
      </c>
      <c r="S854" s="9">
        <v>0</v>
      </c>
      <c r="T854" s="9">
        <v>0</v>
      </c>
      <c r="U854" s="10">
        <f t="shared" si="282"/>
        <v>0.93879083740142699</v>
      </c>
    </row>
    <row r="855" spans="2:21">
      <c r="B855" s="6"/>
      <c r="C855" s="6"/>
      <c r="D855" s="6">
        <v>4017</v>
      </c>
      <c r="E855" s="17" t="s">
        <v>77</v>
      </c>
      <c r="F855" s="18">
        <v>268653</v>
      </c>
      <c r="G855" s="9">
        <v>0</v>
      </c>
      <c r="H855" s="9">
        <v>0</v>
      </c>
      <c r="I855" s="9">
        <v>0</v>
      </c>
      <c r="J855" s="9">
        <v>0</v>
      </c>
      <c r="K855" s="9">
        <v>0</v>
      </c>
      <c r="L855" s="9">
        <v>0</v>
      </c>
      <c r="M855" s="9">
        <v>0</v>
      </c>
      <c r="N855" s="9">
        <v>0</v>
      </c>
      <c r="O855" s="9">
        <v>0</v>
      </c>
      <c r="P855" s="9">
        <v>0</v>
      </c>
      <c r="Q855" s="9">
        <v>0</v>
      </c>
      <c r="R855" s="9">
        <v>0</v>
      </c>
      <c r="S855" s="9">
        <v>0</v>
      </c>
      <c r="T855" s="9">
        <v>0</v>
      </c>
      <c r="U855" s="10">
        <f t="shared" si="282"/>
        <v>0</v>
      </c>
    </row>
    <row r="856" spans="2:21">
      <c r="B856" s="6"/>
      <c r="C856" s="6"/>
      <c r="D856" s="6">
        <v>4019</v>
      </c>
      <c r="E856" s="17" t="s">
        <v>77</v>
      </c>
      <c r="F856" s="18">
        <v>49737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10">
        <f t="shared" si="282"/>
        <v>0</v>
      </c>
    </row>
    <row r="857" spans="2:21">
      <c r="B857" s="11"/>
      <c r="C857" s="6"/>
      <c r="D857" s="6" t="s">
        <v>121</v>
      </c>
      <c r="E857" s="17" t="s">
        <v>78</v>
      </c>
      <c r="F857" s="18">
        <v>31537</v>
      </c>
      <c r="G857" s="9">
        <f>SUM(H857+Q857)</f>
        <v>39079</v>
      </c>
      <c r="H857" s="9">
        <f>SUM(I857+L857+M857+N857+O857+P857)</f>
        <v>39079</v>
      </c>
      <c r="I857" s="9">
        <f>SUM(J857:K857)</f>
        <v>39079</v>
      </c>
      <c r="J857" s="9">
        <v>39079</v>
      </c>
      <c r="K857" s="9">
        <v>0</v>
      </c>
      <c r="L857" s="9">
        <v>0</v>
      </c>
      <c r="M857" s="9">
        <v>0</v>
      </c>
      <c r="N857" s="9">
        <v>0</v>
      </c>
      <c r="O857" s="9">
        <v>0</v>
      </c>
      <c r="P857" s="9">
        <v>0</v>
      </c>
      <c r="Q857" s="9">
        <f>SUM(R857+T857)</f>
        <v>0</v>
      </c>
      <c r="R857" s="9">
        <v>0</v>
      </c>
      <c r="S857" s="9">
        <v>0</v>
      </c>
      <c r="T857" s="9">
        <v>0</v>
      </c>
      <c r="U857" s="10">
        <f t="shared" si="282"/>
        <v>1.2391476678187525</v>
      </c>
    </row>
    <row r="858" spans="2:21">
      <c r="B858" s="11"/>
      <c r="C858" s="6"/>
      <c r="D858" s="6" t="s">
        <v>122</v>
      </c>
      <c r="E858" s="17" t="s">
        <v>79</v>
      </c>
      <c r="F858" s="18">
        <v>87578</v>
      </c>
      <c r="G858" s="9">
        <f>SUM(H858+Q858)</f>
        <v>90246</v>
      </c>
      <c r="H858" s="9">
        <f>SUM(I858+L858+M858+N858+O858+P858)</f>
        <v>90246</v>
      </c>
      <c r="I858" s="9">
        <f>SUM(J858:K858)</f>
        <v>90246</v>
      </c>
      <c r="J858" s="9">
        <v>90246</v>
      </c>
      <c r="K858" s="9">
        <v>0</v>
      </c>
      <c r="L858" s="9">
        <v>0</v>
      </c>
      <c r="M858" s="9">
        <v>0</v>
      </c>
      <c r="N858" s="9">
        <v>0</v>
      </c>
      <c r="O858" s="9">
        <v>0</v>
      </c>
      <c r="P858" s="9">
        <v>0</v>
      </c>
      <c r="Q858" s="9">
        <f>SUM(R858+T858)</f>
        <v>0</v>
      </c>
      <c r="R858" s="9">
        <v>0</v>
      </c>
      <c r="S858" s="9">
        <v>0</v>
      </c>
      <c r="T858" s="9">
        <v>0</v>
      </c>
      <c r="U858" s="10">
        <f t="shared" si="282"/>
        <v>1.0304642718490946</v>
      </c>
    </row>
    <row r="859" spans="2:21">
      <c r="B859" s="6"/>
      <c r="C859" s="6"/>
      <c r="D859" s="6">
        <v>4117</v>
      </c>
      <c r="E859" s="17" t="s">
        <v>79</v>
      </c>
      <c r="F859" s="18">
        <v>46907</v>
      </c>
      <c r="G859" s="9">
        <v>0</v>
      </c>
      <c r="H859" s="9">
        <v>0</v>
      </c>
      <c r="I859" s="9">
        <v>0</v>
      </c>
      <c r="J859" s="9">
        <v>0</v>
      </c>
      <c r="K859" s="9">
        <v>0</v>
      </c>
      <c r="L859" s="9">
        <v>0</v>
      </c>
      <c r="M859" s="9">
        <v>0</v>
      </c>
      <c r="N859" s="9">
        <v>0</v>
      </c>
      <c r="O859" s="9">
        <v>0</v>
      </c>
      <c r="P859" s="9">
        <v>0</v>
      </c>
      <c r="Q859" s="9">
        <v>0</v>
      </c>
      <c r="R859" s="9">
        <v>0</v>
      </c>
      <c r="S859" s="9">
        <v>0</v>
      </c>
      <c r="T859" s="9">
        <v>0</v>
      </c>
      <c r="U859" s="10">
        <f t="shared" si="282"/>
        <v>0</v>
      </c>
    </row>
    <row r="860" spans="2:21">
      <c r="B860" s="6"/>
      <c r="C860" s="6"/>
      <c r="D860" s="6">
        <v>4119</v>
      </c>
      <c r="E860" s="17" t="s">
        <v>79</v>
      </c>
      <c r="F860" s="18">
        <v>8684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10">
        <f t="shared" si="282"/>
        <v>0</v>
      </c>
    </row>
    <row r="861" spans="2:21">
      <c r="B861" s="11"/>
      <c r="C861" s="6"/>
      <c r="D861" s="6" t="s">
        <v>123</v>
      </c>
      <c r="E861" s="17" t="s">
        <v>80</v>
      </c>
      <c r="F861" s="18">
        <v>9664</v>
      </c>
      <c r="G861" s="9">
        <f>SUM(H861+Q861)</f>
        <v>11438</v>
      </c>
      <c r="H861" s="9">
        <f>SUM(I861+L861+M861+N861+O861+P861)</f>
        <v>11438</v>
      </c>
      <c r="I861" s="9">
        <f>SUM(J861:K861)</f>
        <v>11438</v>
      </c>
      <c r="J861" s="9">
        <v>11438</v>
      </c>
      <c r="K861" s="9">
        <v>0</v>
      </c>
      <c r="L861" s="9">
        <v>0</v>
      </c>
      <c r="M861" s="9">
        <v>0</v>
      </c>
      <c r="N861" s="9">
        <v>0</v>
      </c>
      <c r="O861" s="9">
        <v>0</v>
      </c>
      <c r="P861" s="9">
        <v>0</v>
      </c>
      <c r="Q861" s="9">
        <f>SUM(R861+T861)</f>
        <v>0</v>
      </c>
      <c r="R861" s="9">
        <v>0</v>
      </c>
      <c r="S861" s="9">
        <v>0</v>
      </c>
      <c r="T861" s="9">
        <v>0</v>
      </c>
      <c r="U861" s="10">
        <f t="shared" si="282"/>
        <v>1.1835678807947019</v>
      </c>
    </row>
    <row r="862" spans="2:21">
      <c r="B862" s="6"/>
      <c r="C862" s="6"/>
      <c r="D862" s="6">
        <v>4127</v>
      </c>
      <c r="E862" s="17" t="s">
        <v>80</v>
      </c>
      <c r="F862" s="18">
        <v>4992</v>
      </c>
      <c r="G862" s="9">
        <v>0</v>
      </c>
      <c r="H862" s="9">
        <v>0</v>
      </c>
      <c r="I862" s="9">
        <v>0</v>
      </c>
      <c r="J862" s="9">
        <v>0</v>
      </c>
      <c r="K862" s="9">
        <v>0</v>
      </c>
      <c r="L862" s="9">
        <v>0</v>
      </c>
      <c r="M862" s="9">
        <v>0</v>
      </c>
      <c r="N862" s="9">
        <v>0</v>
      </c>
      <c r="O862" s="9">
        <v>0</v>
      </c>
      <c r="P862" s="9">
        <v>0</v>
      </c>
      <c r="Q862" s="9">
        <v>0</v>
      </c>
      <c r="R862" s="9">
        <v>0</v>
      </c>
      <c r="S862" s="9">
        <v>0</v>
      </c>
      <c r="T862" s="9">
        <v>0</v>
      </c>
      <c r="U862" s="10">
        <f t="shared" si="282"/>
        <v>0</v>
      </c>
    </row>
    <row r="863" spans="2:21">
      <c r="B863" s="6"/>
      <c r="C863" s="6"/>
      <c r="D863" s="6">
        <v>4129</v>
      </c>
      <c r="E863" s="17" t="s">
        <v>80</v>
      </c>
      <c r="F863" s="18">
        <v>927</v>
      </c>
      <c r="G863" s="9">
        <v>0</v>
      </c>
      <c r="H863" s="9">
        <v>0</v>
      </c>
      <c r="I863" s="9">
        <v>0</v>
      </c>
      <c r="J863" s="9">
        <v>0</v>
      </c>
      <c r="K863" s="9">
        <v>0</v>
      </c>
      <c r="L863" s="9">
        <v>0</v>
      </c>
      <c r="M863" s="9">
        <v>0</v>
      </c>
      <c r="N863" s="9">
        <v>0</v>
      </c>
      <c r="O863" s="9">
        <v>0</v>
      </c>
      <c r="P863" s="9">
        <v>0</v>
      </c>
      <c r="Q863" s="9">
        <v>0</v>
      </c>
      <c r="R863" s="9">
        <v>0</v>
      </c>
      <c r="S863" s="9">
        <v>0</v>
      </c>
      <c r="T863" s="9">
        <v>0</v>
      </c>
      <c r="U863" s="10">
        <f t="shared" si="282"/>
        <v>0</v>
      </c>
    </row>
    <row r="864" spans="2:21">
      <c r="B864" s="11"/>
      <c r="C864" s="6"/>
      <c r="D864" s="6" t="s">
        <v>125</v>
      </c>
      <c r="E864" s="17" t="s">
        <v>65</v>
      </c>
      <c r="F864" s="18">
        <v>41300</v>
      </c>
      <c r="G864" s="9">
        <f>SUM(H864+Q864)</f>
        <v>31300</v>
      </c>
      <c r="H864" s="9">
        <f>SUM(I864+L864+M864+N864+O864+P864)</f>
        <v>31300</v>
      </c>
      <c r="I864" s="9">
        <f>SUM(J864:K864)</f>
        <v>31300</v>
      </c>
      <c r="J864" s="9">
        <v>0</v>
      </c>
      <c r="K864" s="9">
        <v>31300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f>SUM(R864+T864)</f>
        <v>0</v>
      </c>
      <c r="R864" s="9">
        <v>0</v>
      </c>
      <c r="S864" s="9">
        <v>0</v>
      </c>
      <c r="T864" s="9">
        <v>0</v>
      </c>
      <c r="U864" s="10">
        <f t="shared" si="282"/>
        <v>0.75786924939467315</v>
      </c>
    </row>
    <row r="865" spans="2:21">
      <c r="B865" s="6"/>
      <c r="C865" s="6"/>
      <c r="D865" s="6">
        <v>4217</v>
      </c>
      <c r="E865" s="17" t="s">
        <v>65</v>
      </c>
      <c r="F865" s="18">
        <v>64342</v>
      </c>
      <c r="G865" s="9">
        <v>0</v>
      </c>
      <c r="H865" s="9">
        <v>0</v>
      </c>
      <c r="I865" s="9">
        <v>0</v>
      </c>
      <c r="J865" s="9">
        <v>0</v>
      </c>
      <c r="K865" s="9">
        <v>0</v>
      </c>
      <c r="L865" s="9">
        <v>0</v>
      </c>
      <c r="M865" s="9">
        <v>0</v>
      </c>
      <c r="N865" s="9">
        <v>0</v>
      </c>
      <c r="O865" s="9">
        <v>0</v>
      </c>
      <c r="P865" s="9">
        <v>0</v>
      </c>
      <c r="Q865" s="9">
        <v>0</v>
      </c>
      <c r="R865" s="9">
        <v>0</v>
      </c>
      <c r="S865" s="9">
        <v>0</v>
      </c>
      <c r="T865" s="9">
        <v>0</v>
      </c>
      <c r="U865" s="10">
        <f t="shared" si="282"/>
        <v>0</v>
      </c>
    </row>
    <row r="866" spans="2:21">
      <c r="B866" s="6"/>
      <c r="C866" s="6"/>
      <c r="D866" s="6">
        <v>4129</v>
      </c>
      <c r="E866" s="17" t="s">
        <v>65</v>
      </c>
      <c r="F866" s="18">
        <v>11733</v>
      </c>
      <c r="G866" s="9">
        <v>0</v>
      </c>
      <c r="H866" s="9">
        <v>0</v>
      </c>
      <c r="I866" s="9">
        <v>0</v>
      </c>
      <c r="J866" s="9">
        <v>0</v>
      </c>
      <c r="K866" s="9">
        <v>0</v>
      </c>
      <c r="L866" s="9">
        <v>0</v>
      </c>
      <c r="M866" s="9">
        <v>0</v>
      </c>
      <c r="N866" s="9">
        <v>0</v>
      </c>
      <c r="O866" s="9">
        <v>0</v>
      </c>
      <c r="P866" s="9">
        <v>0</v>
      </c>
      <c r="Q866" s="9">
        <v>0</v>
      </c>
      <c r="R866" s="9">
        <v>0</v>
      </c>
      <c r="S866" s="9">
        <v>0</v>
      </c>
      <c r="T866" s="9">
        <v>0</v>
      </c>
      <c r="U866" s="10">
        <f t="shared" si="282"/>
        <v>0</v>
      </c>
    </row>
    <row r="867" spans="2:21">
      <c r="B867" s="11"/>
      <c r="C867" s="6"/>
      <c r="D867" s="6" t="s">
        <v>88</v>
      </c>
      <c r="E867" s="17" t="s">
        <v>89</v>
      </c>
      <c r="F867" s="18">
        <v>47797</v>
      </c>
      <c r="G867" s="9">
        <f t="shared" ref="G867:G877" si="289">SUM(H867+Q867)</f>
        <v>40797</v>
      </c>
      <c r="H867" s="9">
        <f t="shared" ref="H867:H877" si="290">SUM(I867+L867+M867+N867+O867+P867)</f>
        <v>40797</v>
      </c>
      <c r="I867" s="9">
        <f t="shared" ref="I867:I877" si="291">SUM(J867:K867)</f>
        <v>40797</v>
      </c>
      <c r="J867" s="9">
        <v>0</v>
      </c>
      <c r="K867" s="9">
        <v>40797</v>
      </c>
      <c r="L867" s="9">
        <v>0</v>
      </c>
      <c r="M867" s="9">
        <v>0</v>
      </c>
      <c r="N867" s="9">
        <v>0</v>
      </c>
      <c r="O867" s="9">
        <v>0</v>
      </c>
      <c r="P867" s="9">
        <v>0</v>
      </c>
      <c r="Q867" s="9">
        <f t="shared" ref="Q867:Q877" si="292">SUM(R867+T867)</f>
        <v>0</v>
      </c>
      <c r="R867" s="9">
        <v>0</v>
      </c>
      <c r="S867" s="9">
        <v>0</v>
      </c>
      <c r="T867" s="9">
        <v>0</v>
      </c>
      <c r="U867" s="10">
        <f t="shared" si="282"/>
        <v>0.85354729376320693</v>
      </c>
    </row>
    <row r="868" spans="2:21">
      <c r="B868" s="11"/>
      <c r="C868" s="6"/>
      <c r="D868" s="6" t="s">
        <v>97</v>
      </c>
      <c r="E868" s="17" t="s">
        <v>98</v>
      </c>
      <c r="F868" s="18">
        <v>0</v>
      </c>
      <c r="G868" s="9">
        <f t="shared" si="289"/>
        <v>18000</v>
      </c>
      <c r="H868" s="9">
        <f t="shared" si="290"/>
        <v>18000</v>
      </c>
      <c r="I868" s="9">
        <f t="shared" si="291"/>
        <v>18000</v>
      </c>
      <c r="J868" s="9">
        <v>0</v>
      </c>
      <c r="K868" s="9">
        <v>18000</v>
      </c>
      <c r="L868" s="9">
        <v>0</v>
      </c>
      <c r="M868" s="9">
        <v>0</v>
      </c>
      <c r="N868" s="9">
        <v>0</v>
      </c>
      <c r="O868" s="9">
        <v>0</v>
      </c>
      <c r="P868" s="9">
        <v>0</v>
      </c>
      <c r="Q868" s="9">
        <f t="shared" si="292"/>
        <v>0</v>
      </c>
      <c r="R868" s="9">
        <v>0</v>
      </c>
      <c r="S868" s="9">
        <v>0</v>
      </c>
      <c r="T868" s="9">
        <v>0</v>
      </c>
      <c r="U868" s="10">
        <v>0</v>
      </c>
    </row>
    <row r="869" spans="2:21">
      <c r="B869" s="11"/>
      <c r="C869" s="6"/>
      <c r="D869" s="6" t="s">
        <v>181</v>
      </c>
      <c r="E869" s="17" t="s">
        <v>182</v>
      </c>
      <c r="F869" s="18">
        <v>780</v>
      </c>
      <c r="G869" s="9">
        <f t="shared" si="289"/>
        <v>840</v>
      </c>
      <c r="H869" s="9">
        <f t="shared" si="290"/>
        <v>840</v>
      </c>
      <c r="I869" s="9">
        <f t="shared" si="291"/>
        <v>840</v>
      </c>
      <c r="J869" s="9">
        <v>0</v>
      </c>
      <c r="K869" s="9">
        <v>840</v>
      </c>
      <c r="L869" s="9">
        <v>0</v>
      </c>
      <c r="M869" s="9">
        <v>0</v>
      </c>
      <c r="N869" s="9">
        <v>0</v>
      </c>
      <c r="O869" s="9">
        <v>0</v>
      </c>
      <c r="P869" s="9">
        <v>0</v>
      </c>
      <c r="Q869" s="9">
        <f t="shared" si="292"/>
        <v>0</v>
      </c>
      <c r="R869" s="9">
        <v>0</v>
      </c>
      <c r="S869" s="9">
        <v>0</v>
      </c>
      <c r="T869" s="9">
        <v>0</v>
      </c>
      <c r="U869" s="10">
        <f t="shared" ref="U869:U879" si="293">G869/F869</f>
        <v>1.0769230769230769</v>
      </c>
    </row>
    <row r="870" spans="2:21">
      <c r="B870" s="11"/>
      <c r="C870" s="6"/>
      <c r="D870" s="6" t="s">
        <v>37</v>
      </c>
      <c r="E870" s="17" t="s">
        <v>38</v>
      </c>
      <c r="F870" s="18">
        <v>158175</v>
      </c>
      <c r="G870" s="9">
        <f t="shared" si="289"/>
        <v>116375</v>
      </c>
      <c r="H870" s="9">
        <f t="shared" si="290"/>
        <v>116375</v>
      </c>
      <c r="I870" s="9">
        <f t="shared" si="291"/>
        <v>116375</v>
      </c>
      <c r="J870" s="9">
        <v>0</v>
      </c>
      <c r="K870" s="9">
        <v>116375</v>
      </c>
      <c r="L870" s="9">
        <v>0</v>
      </c>
      <c r="M870" s="9">
        <v>0</v>
      </c>
      <c r="N870" s="9">
        <v>0</v>
      </c>
      <c r="O870" s="9">
        <v>0</v>
      </c>
      <c r="P870" s="9">
        <v>0</v>
      </c>
      <c r="Q870" s="9">
        <f t="shared" si="292"/>
        <v>0</v>
      </c>
      <c r="R870" s="9">
        <v>0</v>
      </c>
      <c r="S870" s="9">
        <v>0</v>
      </c>
      <c r="T870" s="9">
        <v>0</v>
      </c>
      <c r="U870" s="10">
        <f t="shared" si="293"/>
        <v>0.7357357357357357</v>
      </c>
    </row>
    <row r="871" spans="2:21">
      <c r="B871" s="11"/>
      <c r="C871" s="6"/>
      <c r="D871" s="6" t="s">
        <v>128</v>
      </c>
      <c r="E871" s="17" t="s">
        <v>129</v>
      </c>
      <c r="F871" s="18">
        <v>2900</v>
      </c>
      <c r="G871" s="9">
        <f t="shared" si="289"/>
        <v>2900</v>
      </c>
      <c r="H871" s="9">
        <f t="shared" si="290"/>
        <v>2900</v>
      </c>
      <c r="I871" s="9">
        <f t="shared" si="291"/>
        <v>2900</v>
      </c>
      <c r="J871" s="9">
        <v>0</v>
      </c>
      <c r="K871" s="9">
        <v>2900</v>
      </c>
      <c r="L871" s="9">
        <v>0</v>
      </c>
      <c r="M871" s="9">
        <v>0</v>
      </c>
      <c r="N871" s="9">
        <v>0</v>
      </c>
      <c r="O871" s="9">
        <v>0</v>
      </c>
      <c r="P871" s="9">
        <v>0</v>
      </c>
      <c r="Q871" s="9">
        <f t="shared" si="292"/>
        <v>0</v>
      </c>
      <c r="R871" s="9">
        <v>0</v>
      </c>
      <c r="S871" s="9">
        <v>0</v>
      </c>
      <c r="T871" s="9">
        <v>0</v>
      </c>
      <c r="U871" s="10">
        <f t="shared" si="293"/>
        <v>1</v>
      </c>
    </row>
    <row r="872" spans="2:21" ht="22.5">
      <c r="B872" s="11"/>
      <c r="C872" s="6"/>
      <c r="D872" s="6" t="s">
        <v>142</v>
      </c>
      <c r="E872" s="17" t="s">
        <v>90</v>
      </c>
      <c r="F872" s="18">
        <v>18800</v>
      </c>
      <c r="G872" s="9">
        <f t="shared" si="289"/>
        <v>19200</v>
      </c>
      <c r="H872" s="9">
        <f t="shared" si="290"/>
        <v>19200</v>
      </c>
      <c r="I872" s="9">
        <f t="shared" si="291"/>
        <v>19200</v>
      </c>
      <c r="J872" s="9">
        <v>0</v>
      </c>
      <c r="K872" s="9">
        <v>19200</v>
      </c>
      <c r="L872" s="9">
        <v>0</v>
      </c>
      <c r="M872" s="9">
        <v>0</v>
      </c>
      <c r="N872" s="9">
        <v>0</v>
      </c>
      <c r="O872" s="9">
        <v>0</v>
      </c>
      <c r="P872" s="9">
        <v>0</v>
      </c>
      <c r="Q872" s="9">
        <f t="shared" si="292"/>
        <v>0</v>
      </c>
      <c r="R872" s="9">
        <v>0</v>
      </c>
      <c r="S872" s="9">
        <v>0</v>
      </c>
      <c r="T872" s="9">
        <v>0</v>
      </c>
      <c r="U872" s="10">
        <f t="shared" si="293"/>
        <v>1.0212765957446808</v>
      </c>
    </row>
    <row r="873" spans="2:21">
      <c r="B873" s="11"/>
      <c r="C873" s="6"/>
      <c r="D873" s="6" t="s">
        <v>167</v>
      </c>
      <c r="E873" s="17" t="s">
        <v>82</v>
      </c>
      <c r="F873" s="18">
        <v>500</v>
      </c>
      <c r="G873" s="9">
        <f t="shared" si="289"/>
        <v>500</v>
      </c>
      <c r="H873" s="9">
        <f t="shared" si="290"/>
        <v>500</v>
      </c>
      <c r="I873" s="9">
        <f t="shared" si="291"/>
        <v>500</v>
      </c>
      <c r="J873" s="9">
        <v>0</v>
      </c>
      <c r="K873" s="9">
        <v>500</v>
      </c>
      <c r="L873" s="9">
        <v>0</v>
      </c>
      <c r="M873" s="9">
        <v>0</v>
      </c>
      <c r="N873" s="9">
        <v>0</v>
      </c>
      <c r="O873" s="9">
        <v>0</v>
      </c>
      <c r="P873" s="9">
        <v>0</v>
      </c>
      <c r="Q873" s="9">
        <f t="shared" si="292"/>
        <v>0</v>
      </c>
      <c r="R873" s="9">
        <v>0</v>
      </c>
      <c r="S873" s="9">
        <v>0</v>
      </c>
      <c r="T873" s="9">
        <v>0</v>
      </c>
      <c r="U873" s="10">
        <f t="shared" si="293"/>
        <v>1</v>
      </c>
    </row>
    <row r="874" spans="2:21">
      <c r="B874" s="11"/>
      <c r="C874" s="6"/>
      <c r="D874" s="6" t="s">
        <v>109</v>
      </c>
      <c r="E874" s="17" t="s">
        <v>110</v>
      </c>
      <c r="F874" s="18">
        <v>300</v>
      </c>
      <c r="G874" s="9">
        <f t="shared" si="289"/>
        <v>300</v>
      </c>
      <c r="H874" s="9">
        <f t="shared" si="290"/>
        <v>300</v>
      </c>
      <c r="I874" s="9">
        <f t="shared" si="291"/>
        <v>300</v>
      </c>
      <c r="J874" s="9">
        <v>0</v>
      </c>
      <c r="K874" s="9">
        <v>300</v>
      </c>
      <c r="L874" s="9">
        <v>0</v>
      </c>
      <c r="M874" s="9">
        <v>0</v>
      </c>
      <c r="N874" s="9">
        <v>0</v>
      </c>
      <c r="O874" s="9">
        <v>0</v>
      </c>
      <c r="P874" s="9">
        <v>0</v>
      </c>
      <c r="Q874" s="9">
        <f t="shared" si="292"/>
        <v>0</v>
      </c>
      <c r="R874" s="9">
        <v>0</v>
      </c>
      <c r="S874" s="9">
        <v>0</v>
      </c>
      <c r="T874" s="9">
        <v>0</v>
      </c>
      <c r="U874" s="10">
        <f t="shared" si="293"/>
        <v>1</v>
      </c>
    </row>
    <row r="875" spans="2:21">
      <c r="B875" s="11"/>
      <c r="C875" s="6"/>
      <c r="D875" s="6" t="s">
        <v>130</v>
      </c>
      <c r="E875" s="17" t="s">
        <v>83</v>
      </c>
      <c r="F875" s="18">
        <v>15955</v>
      </c>
      <c r="G875" s="9">
        <f t="shared" si="289"/>
        <v>16924</v>
      </c>
      <c r="H875" s="9">
        <f t="shared" si="290"/>
        <v>16924</v>
      </c>
      <c r="I875" s="9">
        <f t="shared" si="291"/>
        <v>16924</v>
      </c>
      <c r="J875" s="9">
        <v>0</v>
      </c>
      <c r="K875" s="9">
        <v>16924</v>
      </c>
      <c r="L875" s="9">
        <v>0</v>
      </c>
      <c r="M875" s="9">
        <v>0</v>
      </c>
      <c r="N875" s="9">
        <v>0</v>
      </c>
      <c r="O875" s="9">
        <v>0</v>
      </c>
      <c r="P875" s="9">
        <v>0</v>
      </c>
      <c r="Q875" s="9">
        <f t="shared" si="292"/>
        <v>0</v>
      </c>
      <c r="R875" s="9">
        <v>0</v>
      </c>
      <c r="S875" s="9">
        <v>0</v>
      </c>
      <c r="T875" s="9">
        <v>0</v>
      </c>
      <c r="U875" s="10">
        <f t="shared" si="293"/>
        <v>1.060733312441241</v>
      </c>
    </row>
    <row r="876" spans="2:21">
      <c r="B876" s="11"/>
      <c r="C876" s="6"/>
      <c r="D876" s="6" t="s">
        <v>143</v>
      </c>
      <c r="E876" s="17" t="s">
        <v>144</v>
      </c>
      <c r="F876" s="18">
        <v>3815</v>
      </c>
      <c r="G876" s="9">
        <f t="shared" si="289"/>
        <v>3815</v>
      </c>
      <c r="H876" s="9">
        <f t="shared" si="290"/>
        <v>3815</v>
      </c>
      <c r="I876" s="9">
        <f t="shared" si="291"/>
        <v>3815</v>
      </c>
      <c r="J876" s="9">
        <v>0</v>
      </c>
      <c r="K876" s="9">
        <v>3815</v>
      </c>
      <c r="L876" s="9">
        <v>0</v>
      </c>
      <c r="M876" s="9">
        <v>0</v>
      </c>
      <c r="N876" s="9">
        <v>0</v>
      </c>
      <c r="O876" s="9">
        <v>0</v>
      </c>
      <c r="P876" s="9">
        <v>0</v>
      </c>
      <c r="Q876" s="9">
        <f t="shared" si="292"/>
        <v>0</v>
      </c>
      <c r="R876" s="9">
        <v>0</v>
      </c>
      <c r="S876" s="9">
        <v>0</v>
      </c>
      <c r="T876" s="9">
        <v>0</v>
      </c>
      <c r="U876" s="10">
        <f t="shared" si="293"/>
        <v>1</v>
      </c>
    </row>
    <row r="877" spans="2:21" ht="22.5">
      <c r="B877" s="11"/>
      <c r="C877" s="6"/>
      <c r="D877" s="6" t="s">
        <v>168</v>
      </c>
      <c r="E877" s="17" t="s">
        <v>169</v>
      </c>
      <c r="F877" s="18">
        <v>1853</v>
      </c>
      <c r="G877" s="9">
        <f t="shared" si="289"/>
        <v>1200</v>
      </c>
      <c r="H877" s="9">
        <f t="shared" si="290"/>
        <v>1200</v>
      </c>
      <c r="I877" s="9">
        <f t="shared" si="291"/>
        <v>1200</v>
      </c>
      <c r="J877" s="9">
        <v>0</v>
      </c>
      <c r="K877" s="9">
        <v>1200</v>
      </c>
      <c r="L877" s="9">
        <v>0</v>
      </c>
      <c r="M877" s="9">
        <v>0</v>
      </c>
      <c r="N877" s="9">
        <v>0</v>
      </c>
      <c r="O877" s="9">
        <v>0</v>
      </c>
      <c r="P877" s="9">
        <v>0</v>
      </c>
      <c r="Q877" s="9">
        <f t="shared" si="292"/>
        <v>0</v>
      </c>
      <c r="R877" s="9">
        <v>0</v>
      </c>
      <c r="S877" s="9">
        <v>0</v>
      </c>
      <c r="T877" s="9">
        <v>0</v>
      </c>
      <c r="U877" s="10">
        <f t="shared" si="293"/>
        <v>0.64759848893685912</v>
      </c>
    </row>
    <row r="878" spans="2:21">
      <c r="B878" s="6"/>
      <c r="C878" s="6"/>
      <c r="D878" s="6">
        <v>4787</v>
      </c>
      <c r="E878" s="17" t="s">
        <v>333</v>
      </c>
      <c r="F878" s="18">
        <v>3866</v>
      </c>
      <c r="G878" s="9">
        <v>0</v>
      </c>
      <c r="H878" s="9">
        <v>0</v>
      </c>
      <c r="I878" s="9">
        <v>0</v>
      </c>
      <c r="J878" s="9">
        <v>0</v>
      </c>
      <c r="K878" s="9">
        <v>0</v>
      </c>
      <c r="L878" s="9">
        <v>0</v>
      </c>
      <c r="M878" s="9">
        <v>0</v>
      </c>
      <c r="N878" s="9">
        <v>0</v>
      </c>
      <c r="O878" s="9">
        <v>0</v>
      </c>
      <c r="P878" s="9">
        <v>0</v>
      </c>
      <c r="Q878" s="9">
        <v>0</v>
      </c>
      <c r="R878" s="9">
        <v>0</v>
      </c>
      <c r="S878" s="9">
        <v>0</v>
      </c>
      <c r="T878" s="9">
        <v>0</v>
      </c>
      <c r="U878" s="10">
        <f t="shared" si="293"/>
        <v>0</v>
      </c>
    </row>
    <row r="879" spans="2:21">
      <c r="B879" s="6"/>
      <c r="C879" s="6"/>
      <c r="D879" s="6">
        <v>4789</v>
      </c>
      <c r="E879" s="17" t="s">
        <v>333</v>
      </c>
      <c r="F879" s="18">
        <v>716</v>
      </c>
      <c r="G879" s="9">
        <v>0</v>
      </c>
      <c r="H879" s="9">
        <v>0</v>
      </c>
      <c r="I879" s="9">
        <v>0</v>
      </c>
      <c r="J879" s="9">
        <v>0</v>
      </c>
      <c r="K879" s="9">
        <v>0</v>
      </c>
      <c r="L879" s="9">
        <v>0</v>
      </c>
      <c r="M879" s="9">
        <v>0</v>
      </c>
      <c r="N879" s="9">
        <v>0</v>
      </c>
      <c r="O879" s="9">
        <v>0</v>
      </c>
      <c r="P879" s="9">
        <v>0</v>
      </c>
      <c r="Q879" s="9">
        <v>0</v>
      </c>
      <c r="R879" s="9">
        <v>0</v>
      </c>
      <c r="S879" s="9">
        <v>0</v>
      </c>
      <c r="T879" s="9">
        <v>0</v>
      </c>
      <c r="U879" s="10">
        <f t="shared" si="293"/>
        <v>0</v>
      </c>
    </row>
    <row r="880" spans="2:21">
      <c r="B880" s="11"/>
      <c r="C880" s="6"/>
      <c r="D880" s="6" t="s">
        <v>131</v>
      </c>
      <c r="E880" s="17" t="s">
        <v>132</v>
      </c>
      <c r="F880" s="18">
        <v>0</v>
      </c>
      <c r="G880" s="9">
        <f>SUM(H880+Q880)</f>
        <v>4133</v>
      </c>
      <c r="H880" s="9">
        <f>SUM(I880+L880+M880+N880+O880+P880)</f>
        <v>4133</v>
      </c>
      <c r="I880" s="9">
        <f>SUM(J880:K880)</f>
        <v>4133</v>
      </c>
      <c r="J880" s="9">
        <v>4133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f>SUM(R880+T880)</f>
        <v>0</v>
      </c>
      <c r="R880" s="9">
        <v>0</v>
      </c>
      <c r="S880" s="9">
        <v>0</v>
      </c>
      <c r="T880" s="9">
        <v>0</v>
      </c>
      <c r="U880" s="10">
        <v>0</v>
      </c>
    </row>
    <row r="881" spans="2:21">
      <c r="B881" s="5" t="s">
        <v>49</v>
      </c>
      <c r="C881" s="6"/>
      <c r="D881" s="6"/>
      <c r="E881" s="17" t="s">
        <v>50</v>
      </c>
      <c r="F881" s="9">
        <f t="shared" ref="F881:T881" si="294">SUM(F882+F884+F902)</f>
        <v>2851472</v>
      </c>
      <c r="G881" s="9">
        <f t="shared" si="294"/>
        <v>1761761</v>
      </c>
      <c r="H881" s="9">
        <f t="shared" si="294"/>
        <v>1261761</v>
      </c>
      <c r="I881" s="9">
        <f t="shared" si="294"/>
        <v>693671</v>
      </c>
      <c r="J881" s="9">
        <f t="shared" si="294"/>
        <v>499793</v>
      </c>
      <c r="K881" s="9">
        <f t="shared" si="294"/>
        <v>193878</v>
      </c>
      <c r="L881" s="9">
        <f t="shared" si="294"/>
        <v>126427</v>
      </c>
      <c r="M881" s="9">
        <f t="shared" si="294"/>
        <v>308692</v>
      </c>
      <c r="N881" s="9">
        <f t="shared" si="294"/>
        <v>132971</v>
      </c>
      <c r="O881" s="9">
        <f t="shared" si="294"/>
        <v>0</v>
      </c>
      <c r="P881" s="9">
        <f t="shared" si="294"/>
        <v>0</v>
      </c>
      <c r="Q881" s="9">
        <f t="shared" si="294"/>
        <v>500000</v>
      </c>
      <c r="R881" s="9">
        <f t="shared" si="294"/>
        <v>500000</v>
      </c>
      <c r="S881" s="9">
        <f t="shared" si="294"/>
        <v>0</v>
      </c>
      <c r="T881" s="9">
        <f t="shared" si="294"/>
        <v>0</v>
      </c>
      <c r="U881" s="10">
        <f>G881/F881</f>
        <v>0.61784264407996992</v>
      </c>
    </row>
    <row r="882" spans="2:21" ht="22.5">
      <c r="B882" s="11"/>
      <c r="C882" s="6" t="s">
        <v>51</v>
      </c>
      <c r="D882" s="6"/>
      <c r="E882" s="17" t="s">
        <v>52</v>
      </c>
      <c r="F882" s="9">
        <f t="shared" ref="F882:T882" si="295">SUM(F883)</f>
        <v>91094</v>
      </c>
      <c r="G882" s="9">
        <f t="shared" si="295"/>
        <v>96427</v>
      </c>
      <c r="H882" s="9">
        <f t="shared" si="295"/>
        <v>96427</v>
      </c>
      <c r="I882" s="9">
        <f t="shared" si="295"/>
        <v>0</v>
      </c>
      <c r="J882" s="9">
        <f t="shared" si="295"/>
        <v>0</v>
      </c>
      <c r="K882" s="9">
        <f t="shared" si="295"/>
        <v>0</v>
      </c>
      <c r="L882" s="9">
        <f t="shared" si="295"/>
        <v>96427</v>
      </c>
      <c r="M882" s="9">
        <f t="shared" si="295"/>
        <v>0</v>
      </c>
      <c r="N882" s="9">
        <f t="shared" si="295"/>
        <v>0</v>
      </c>
      <c r="O882" s="9">
        <f t="shared" si="295"/>
        <v>0</v>
      </c>
      <c r="P882" s="9">
        <f t="shared" si="295"/>
        <v>0</v>
      </c>
      <c r="Q882" s="9">
        <f t="shared" si="295"/>
        <v>0</v>
      </c>
      <c r="R882" s="9">
        <f t="shared" si="295"/>
        <v>0</v>
      </c>
      <c r="S882" s="9">
        <f t="shared" si="295"/>
        <v>0</v>
      </c>
      <c r="T882" s="9">
        <f t="shared" si="295"/>
        <v>0</v>
      </c>
      <c r="U882" s="10">
        <f>G882/F882</f>
        <v>1.0585439216633368</v>
      </c>
    </row>
    <row r="883" spans="2:21" ht="22.5">
      <c r="B883" s="11"/>
      <c r="C883" s="6"/>
      <c r="D883" s="6" t="s">
        <v>369</v>
      </c>
      <c r="E883" s="17" t="s">
        <v>370</v>
      </c>
      <c r="F883" s="18">
        <v>91094</v>
      </c>
      <c r="G883" s="9">
        <f>SUM(H883+Q883)</f>
        <v>96427</v>
      </c>
      <c r="H883" s="9">
        <f>SUM(I883+L883+M883+N883+O883+P883)</f>
        <v>96427</v>
      </c>
      <c r="I883" s="9">
        <f>SUM(J883:K883)</f>
        <v>0</v>
      </c>
      <c r="J883" s="9">
        <v>0</v>
      </c>
      <c r="K883" s="9">
        <v>0</v>
      </c>
      <c r="L883" s="9">
        <v>96427</v>
      </c>
      <c r="M883" s="9">
        <v>0</v>
      </c>
      <c r="N883" s="9">
        <v>0</v>
      </c>
      <c r="O883" s="9">
        <v>0</v>
      </c>
      <c r="P883" s="9">
        <v>0</v>
      </c>
      <c r="Q883" s="9">
        <f>SUM(R883+T883)</f>
        <v>0</v>
      </c>
      <c r="R883" s="9">
        <v>0</v>
      </c>
      <c r="S883" s="9">
        <v>0</v>
      </c>
      <c r="T883" s="9">
        <v>0</v>
      </c>
      <c r="U883" s="10">
        <f>G883/F883</f>
        <v>1.0585439216633368</v>
      </c>
    </row>
    <row r="884" spans="2:21">
      <c r="B884" s="11"/>
      <c r="C884" s="6" t="s">
        <v>371</v>
      </c>
      <c r="D884" s="6"/>
      <c r="E884" s="17" t="s">
        <v>372</v>
      </c>
      <c r="F884" s="9">
        <f t="shared" ref="F884:T884" si="296">SUM(F885:F901)</f>
        <v>127845</v>
      </c>
      <c r="G884" s="9">
        <f t="shared" si="296"/>
        <v>843552</v>
      </c>
      <c r="H884" s="9">
        <f t="shared" si="296"/>
        <v>343552</v>
      </c>
      <c r="I884" s="9">
        <f t="shared" si="296"/>
        <v>343352</v>
      </c>
      <c r="J884" s="9">
        <f t="shared" si="296"/>
        <v>242282</v>
      </c>
      <c r="K884" s="9">
        <f t="shared" si="296"/>
        <v>101070</v>
      </c>
      <c r="L884" s="9">
        <f t="shared" si="296"/>
        <v>0</v>
      </c>
      <c r="M884" s="9">
        <f t="shared" si="296"/>
        <v>200</v>
      </c>
      <c r="N884" s="9">
        <f t="shared" si="296"/>
        <v>0</v>
      </c>
      <c r="O884" s="9">
        <f t="shared" si="296"/>
        <v>0</v>
      </c>
      <c r="P884" s="9">
        <f t="shared" si="296"/>
        <v>0</v>
      </c>
      <c r="Q884" s="9">
        <f t="shared" si="296"/>
        <v>500000</v>
      </c>
      <c r="R884" s="9">
        <f t="shared" si="296"/>
        <v>500000</v>
      </c>
      <c r="S884" s="9">
        <f t="shared" si="296"/>
        <v>0</v>
      </c>
      <c r="T884" s="9">
        <f t="shared" si="296"/>
        <v>0</v>
      </c>
      <c r="U884" s="10">
        <f>G884/F884</f>
        <v>6.5982400563181978</v>
      </c>
    </row>
    <row r="885" spans="2:21">
      <c r="B885" s="11"/>
      <c r="C885" s="6"/>
      <c r="D885" s="6" t="s">
        <v>70</v>
      </c>
      <c r="E885" s="17" t="s">
        <v>71</v>
      </c>
      <c r="F885" s="18">
        <v>0</v>
      </c>
      <c r="G885" s="9">
        <f t="shared" ref="G885:G901" si="297">SUM(H885+Q885)</f>
        <v>200</v>
      </c>
      <c r="H885" s="9">
        <f t="shared" ref="H885:H901" si="298">SUM(I885+L885+M885+N885+O885+P885)</f>
        <v>200</v>
      </c>
      <c r="I885" s="9">
        <f t="shared" ref="I885:I901" si="299">SUM(J885:K885)</f>
        <v>0</v>
      </c>
      <c r="J885" s="9">
        <v>0</v>
      </c>
      <c r="K885" s="9">
        <v>0</v>
      </c>
      <c r="L885" s="9">
        <v>0</v>
      </c>
      <c r="M885" s="9">
        <v>200</v>
      </c>
      <c r="N885" s="9">
        <v>0</v>
      </c>
      <c r="O885" s="9">
        <v>0</v>
      </c>
      <c r="P885" s="9">
        <v>0</v>
      </c>
      <c r="Q885" s="9">
        <f t="shared" ref="Q885:Q901" si="300">SUM(R885+T885)</f>
        <v>0</v>
      </c>
      <c r="R885" s="9">
        <v>0</v>
      </c>
      <c r="S885" s="9">
        <v>0</v>
      </c>
      <c r="T885" s="9">
        <v>0</v>
      </c>
      <c r="U885" s="10">
        <v>0</v>
      </c>
    </row>
    <row r="886" spans="2:21">
      <c r="B886" s="11"/>
      <c r="C886" s="6"/>
      <c r="D886" s="6" t="s">
        <v>120</v>
      </c>
      <c r="E886" s="17" t="s">
        <v>77</v>
      </c>
      <c r="F886" s="18">
        <v>5000</v>
      </c>
      <c r="G886" s="9">
        <f t="shared" si="297"/>
        <v>142705</v>
      </c>
      <c r="H886" s="9">
        <f t="shared" si="298"/>
        <v>142705</v>
      </c>
      <c r="I886" s="9">
        <f t="shared" si="299"/>
        <v>142705</v>
      </c>
      <c r="J886" s="9">
        <v>142705</v>
      </c>
      <c r="K886" s="9">
        <v>0</v>
      </c>
      <c r="L886" s="9">
        <v>0</v>
      </c>
      <c r="M886" s="9">
        <v>0</v>
      </c>
      <c r="N886" s="9">
        <v>0</v>
      </c>
      <c r="O886" s="9">
        <v>0</v>
      </c>
      <c r="P886" s="9">
        <v>0</v>
      </c>
      <c r="Q886" s="9">
        <f t="shared" si="300"/>
        <v>0</v>
      </c>
      <c r="R886" s="9">
        <v>0</v>
      </c>
      <c r="S886" s="9">
        <v>0</v>
      </c>
      <c r="T886" s="9">
        <v>0</v>
      </c>
      <c r="U886" s="10">
        <f t="shared" ref="U886:U891" si="301">G886/F886</f>
        <v>28.541</v>
      </c>
    </row>
    <row r="887" spans="2:21">
      <c r="B887" s="11"/>
      <c r="C887" s="6"/>
      <c r="D887" s="6" t="s">
        <v>121</v>
      </c>
      <c r="E887" s="17" t="s">
        <v>78</v>
      </c>
      <c r="F887" s="18">
        <v>25</v>
      </c>
      <c r="G887" s="9">
        <f t="shared" si="297"/>
        <v>16631</v>
      </c>
      <c r="H887" s="9">
        <f t="shared" si="298"/>
        <v>16631</v>
      </c>
      <c r="I887" s="9">
        <f t="shared" si="299"/>
        <v>16631</v>
      </c>
      <c r="J887" s="9">
        <v>16631</v>
      </c>
      <c r="K887" s="9">
        <v>0</v>
      </c>
      <c r="L887" s="9">
        <v>0</v>
      </c>
      <c r="M887" s="9">
        <v>0</v>
      </c>
      <c r="N887" s="9">
        <v>0</v>
      </c>
      <c r="O887" s="9">
        <v>0</v>
      </c>
      <c r="P887" s="9">
        <v>0</v>
      </c>
      <c r="Q887" s="9">
        <f t="shared" si="300"/>
        <v>0</v>
      </c>
      <c r="R887" s="9">
        <v>0</v>
      </c>
      <c r="S887" s="9">
        <v>0</v>
      </c>
      <c r="T887" s="9">
        <v>0</v>
      </c>
      <c r="U887" s="10">
        <f t="shared" si="301"/>
        <v>665.24</v>
      </c>
    </row>
    <row r="888" spans="2:21">
      <c r="B888" s="11"/>
      <c r="C888" s="6"/>
      <c r="D888" s="6" t="s">
        <v>122</v>
      </c>
      <c r="E888" s="17" t="s">
        <v>79</v>
      </c>
      <c r="F888" s="18">
        <v>100</v>
      </c>
      <c r="G888" s="9">
        <f t="shared" si="297"/>
        <v>33128</v>
      </c>
      <c r="H888" s="9">
        <f t="shared" si="298"/>
        <v>33128</v>
      </c>
      <c r="I888" s="9">
        <f t="shared" si="299"/>
        <v>33128</v>
      </c>
      <c r="J888" s="9">
        <v>33128</v>
      </c>
      <c r="K888" s="9">
        <v>0</v>
      </c>
      <c r="L888" s="9">
        <v>0</v>
      </c>
      <c r="M888" s="9">
        <v>0</v>
      </c>
      <c r="N888" s="9">
        <v>0</v>
      </c>
      <c r="O888" s="9">
        <v>0</v>
      </c>
      <c r="P888" s="9">
        <v>0</v>
      </c>
      <c r="Q888" s="9">
        <f t="shared" si="300"/>
        <v>0</v>
      </c>
      <c r="R888" s="9">
        <v>0</v>
      </c>
      <c r="S888" s="9">
        <v>0</v>
      </c>
      <c r="T888" s="9">
        <v>0</v>
      </c>
      <c r="U888" s="10">
        <f t="shared" si="301"/>
        <v>331.28</v>
      </c>
    </row>
    <row r="889" spans="2:21">
      <c r="B889" s="11"/>
      <c r="C889" s="6"/>
      <c r="D889" s="6" t="s">
        <v>123</v>
      </c>
      <c r="E889" s="17" t="s">
        <v>80</v>
      </c>
      <c r="F889" s="18">
        <v>20</v>
      </c>
      <c r="G889" s="9">
        <f t="shared" si="297"/>
        <v>5764</v>
      </c>
      <c r="H889" s="9">
        <f t="shared" si="298"/>
        <v>5764</v>
      </c>
      <c r="I889" s="9">
        <f t="shared" si="299"/>
        <v>5764</v>
      </c>
      <c r="J889" s="9">
        <v>5764</v>
      </c>
      <c r="K889" s="9">
        <v>0</v>
      </c>
      <c r="L889" s="9">
        <v>0</v>
      </c>
      <c r="M889" s="9">
        <v>0</v>
      </c>
      <c r="N889" s="9">
        <v>0</v>
      </c>
      <c r="O889" s="9">
        <v>0</v>
      </c>
      <c r="P889" s="9">
        <v>0</v>
      </c>
      <c r="Q889" s="9">
        <f t="shared" si="300"/>
        <v>0</v>
      </c>
      <c r="R889" s="9">
        <v>0</v>
      </c>
      <c r="S889" s="9">
        <v>0</v>
      </c>
      <c r="T889" s="9">
        <v>0</v>
      </c>
      <c r="U889" s="10">
        <f t="shared" si="301"/>
        <v>288.2</v>
      </c>
    </row>
    <row r="890" spans="2:21">
      <c r="B890" s="11"/>
      <c r="C890" s="6"/>
      <c r="D890" s="6" t="s">
        <v>103</v>
      </c>
      <c r="E890" s="17" t="s">
        <v>81</v>
      </c>
      <c r="F890" s="18">
        <v>1000</v>
      </c>
      <c r="G890" s="9">
        <f t="shared" si="297"/>
        <v>36665</v>
      </c>
      <c r="H890" s="9">
        <f t="shared" si="298"/>
        <v>36665</v>
      </c>
      <c r="I890" s="9">
        <f t="shared" si="299"/>
        <v>36665</v>
      </c>
      <c r="J890" s="9">
        <v>36665</v>
      </c>
      <c r="K890" s="9">
        <v>0</v>
      </c>
      <c r="L890" s="9">
        <v>0</v>
      </c>
      <c r="M890" s="9">
        <v>0</v>
      </c>
      <c r="N890" s="9">
        <v>0</v>
      </c>
      <c r="O890" s="9">
        <v>0</v>
      </c>
      <c r="P890" s="9">
        <v>0</v>
      </c>
      <c r="Q890" s="9">
        <f t="shared" si="300"/>
        <v>0</v>
      </c>
      <c r="R890" s="9">
        <v>0</v>
      </c>
      <c r="S890" s="9">
        <v>0</v>
      </c>
      <c r="T890" s="9">
        <v>0</v>
      </c>
      <c r="U890" s="10">
        <f t="shared" si="301"/>
        <v>36.664999999999999</v>
      </c>
    </row>
    <row r="891" spans="2:21">
      <c r="B891" s="11"/>
      <c r="C891" s="6"/>
      <c r="D891" s="6" t="s">
        <v>125</v>
      </c>
      <c r="E891" s="17" t="s">
        <v>65</v>
      </c>
      <c r="F891" s="18">
        <v>500</v>
      </c>
      <c r="G891" s="9">
        <f t="shared" si="297"/>
        <v>25000</v>
      </c>
      <c r="H891" s="9">
        <f t="shared" si="298"/>
        <v>25000</v>
      </c>
      <c r="I891" s="9">
        <f t="shared" si="299"/>
        <v>25000</v>
      </c>
      <c r="J891" s="9">
        <v>0</v>
      </c>
      <c r="K891" s="9">
        <v>25000</v>
      </c>
      <c r="L891" s="9">
        <v>0</v>
      </c>
      <c r="M891" s="9">
        <v>0</v>
      </c>
      <c r="N891" s="9">
        <v>0</v>
      </c>
      <c r="O891" s="9">
        <v>0</v>
      </c>
      <c r="P891" s="9">
        <v>0</v>
      </c>
      <c r="Q891" s="9">
        <f t="shared" si="300"/>
        <v>0</v>
      </c>
      <c r="R891" s="9">
        <v>0</v>
      </c>
      <c r="S891" s="9">
        <v>0</v>
      </c>
      <c r="T891" s="9">
        <v>0</v>
      </c>
      <c r="U891" s="10">
        <f t="shared" si="301"/>
        <v>50</v>
      </c>
    </row>
    <row r="892" spans="2:21">
      <c r="B892" s="11"/>
      <c r="C892" s="6"/>
      <c r="D892" s="6" t="s">
        <v>126</v>
      </c>
      <c r="E892" s="17" t="s">
        <v>127</v>
      </c>
      <c r="F892" s="18">
        <v>0</v>
      </c>
      <c r="G892" s="9">
        <f t="shared" si="297"/>
        <v>1200</v>
      </c>
      <c r="H892" s="9">
        <f t="shared" si="298"/>
        <v>1200</v>
      </c>
      <c r="I892" s="9">
        <f t="shared" si="299"/>
        <v>1200</v>
      </c>
      <c r="J892" s="9">
        <v>0</v>
      </c>
      <c r="K892" s="9">
        <v>1200</v>
      </c>
      <c r="L892" s="9">
        <v>0</v>
      </c>
      <c r="M892" s="9">
        <v>0</v>
      </c>
      <c r="N892" s="9">
        <v>0</v>
      </c>
      <c r="O892" s="9">
        <v>0</v>
      </c>
      <c r="P892" s="9">
        <v>0</v>
      </c>
      <c r="Q892" s="9">
        <f t="shared" si="300"/>
        <v>0</v>
      </c>
      <c r="R892" s="9">
        <v>0</v>
      </c>
      <c r="S892" s="9">
        <v>0</v>
      </c>
      <c r="T892" s="9">
        <v>0</v>
      </c>
      <c r="U892" s="10">
        <v>0</v>
      </c>
    </row>
    <row r="893" spans="2:21">
      <c r="B893" s="11"/>
      <c r="C893" s="6"/>
      <c r="D893" s="6" t="s">
        <v>88</v>
      </c>
      <c r="E893" s="17" t="s">
        <v>89</v>
      </c>
      <c r="F893" s="18">
        <v>500</v>
      </c>
      <c r="G893" s="9">
        <f t="shared" si="297"/>
        <v>9000</v>
      </c>
      <c r="H893" s="9">
        <f t="shared" si="298"/>
        <v>9000</v>
      </c>
      <c r="I893" s="9">
        <f t="shared" si="299"/>
        <v>9000</v>
      </c>
      <c r="J893" s="9">
        <v>0</v>
      </c>
      <c r="K893" s="9">
        <v>9000</v>
      </c>
      <c r="L893" s="9">
        <v>0</v>
      </c>
      <c r="M893" s="9">
        <v>0</v>
      </c>
      <c r="N893" s="9">
        <v>0</v>
      </c>
      <c r="O893" s="9">
        <v>0</v>
      </c>
      <c r="P893" s="9">
        <v>0</v>
      </c>
      <c r="Q893" s="9">
        <f t="shared" si="300"/>
        <v>0</v>
      </c>
      <c r="R893" s="9">
        <v>0</v>
      </c>
      <c r="S893" s="9">
        <v>0</v>
      </c>
      <c r="T893" s="9">
        <v>0</v>
      </c>
      <c r="U893" s="10">
        <f>G893/F893</f>
        <v>18</v>
      </c>
    </row>
    <row r="894" spans="2:21">
      <c r="B894" s="11"/>
      <c r="C894" s="6"/>
      <c r="D894" s="6" t="s">
        <v>37</v>
      </c>
      <c r="E894" s="17" t="s">
        <v>38</v>
      </c>
      <c r="F894" s="18">
        <v>500</v>
      </c>
      <c r="G894" s="9">
        <f t="shared" si="297"/>
        <v>40000</v>
      </c>
      <c r="H894" s="9">
        <f t="shared" si="298"/>
        <v>40000</v>
      </c>
      <c r="I894" s="9">
        <f t="shared" si="299"/>
        <v>40000</v>
      </c>
      <c r="J894" s="9">
        <v>0</v>
      </c>
      <c r="K894" s="9">
        <v>40000</v>
      </c>
      <c r="L894" s="9">
        <v>0</v>
      </c>
      <c r="M894" s="9">
        <v>0</v>
      </c>
      <c r="N894" s="9">
        <v>0</v>
      </c>
      <c r="O894" s="9">
        <v>0</v>
      </c>
      <c r="P894" s="9">
        <v>0</v>
      </c>
      <c r="Q894" s="9">
        <f t="shared" si="300"/>
        <v>0</v>
      </c>
      <c r="R894" s="9">
        <v>0</v>
      </c>
      <c r="S894" s="9">
        <v>0</v>
      </c>
      <c r="T894" s="9">
        <v>0</v>
      </c>
      <c r="U894" s="10">
        <f>G894/F894</f>
        <v>80</v>
      </c>
    </row>
    <row r="895" spans="2:21">
      <c r="B895" s="11"/>
      <c r="C895" s="6"/>
      <c r="D895" s="6" t="s">
        <v>128</v>
      </c>
      <c r="E895" s="17" t="s">
        <v>129</v>
      </c>
      <c r="F895" s="18">
        <v>0</v>
      </c>
      <c r="G895" s="9">
        <f t="shared" si="297"/>
        <v>626</v>
      </c>
      <c r="H895" s="9">
        <f t="shared" si="298"/>
        <v>626</v>
      </c>
      <c r="I895" s="9">
        <f t="shared" si="299"/>
        <v>626</v>
      </c>
      <c r="J895" s="9">
        <v>0</v>
      </c>
      <c r="K895" s="9">
        <v>626</v>
      </c>
      <c r="L895" s="9">
        <v>0</v>
      </c>
      <c r="M895" s="9">
        <v>0</v>
      </c>
      <c r="N895" s="9">
        <v>0</v>
      </c>
      <c r="O895" s="9">
        <v>0</v>
      </c>
      <c r="P895" s="9">
        <v>0</v>
      </c>
      <c r="Q895" s="9">
        <f t="shared" si="300"/>
        <v>0</v>
      </c>
      <c r="R895" s="9">
        <v>0</v>
      </c>
      <c r="S895" s="9">
        <v>0</v>
      </c>
      <c r="T895" s="9">
        <v>0</v>
      </c>
      <c r="U895" s="10">
        <v>0</v>
      </c>
    </row>
    <row r="896" spans="2:21" ht="22.5">
      <c r="B896" s="11"/>
      <c r="C896" s="6"/>
      <c r="D896" s="6" t="s">
        <v>142</v>
      </c>
      <c r="E896" s="17" t="s">
        <v>90</v>
      </c>
      <c r="F896" s="18">
        <v>200</v>
      </c>
      <c r="G896" s="9">
        <f t="shared" si="297"/>
        <v>20000</v>
      </c>
      <c r="H896" s="9">
        <f t="shared" si="298"/>
        <v>20000</v>
      </c>
      <c r="I896" s="9">
        <f t="shared" si="299"/>
        <v>20000</v>
      </c>
      <c r="J896" s="9">
        <v>0</v>
      </c>
      <c r="K896" s="9">
        <v>20000</v>
      </c>
      <c r="L896" s="9">
        <v>0</v>
      </c>
      <c r="M896" s="9">
        <v>0</v>
      </c>
      <c r="N896" s="9">
        <v>0</v>
      </c>
      <c r="O896" s="9">
        <v>0</v>
      </c>
      <c r="P896" s="9">
        <v>0</v>
      </c>
      <c r="Q896" s="9">
        <f t="shared" si="300"/>
        <v>0</v>
      </c>
      <c r="R896" s="9">
        <v>0</v>
      </c>
      <c r="S896" s="9">
        <v>0</v>
      </c>
      <c r="T896" s="9">
        <v>0</v>
      </c>
      <c r="U896" s="10">
        <f>G896/F896</f>
        <v>100</v>
      </c>
    </row>
    <row r="897" spans="2:21">
      <c r="B897" s="11"/>
      <c r="C897" s="6"/>
      <c r="D897" s="6" t="s">
        <v>167</v>
      </c>
      <c r="E897" s="17" t="s">
        <v>82</v>
      </c>
      <c r="F897" s="18">
        <v>0</v>
      </c>
      <c r="G897" s="9">
        <f t="shared" si="297"/>
        <v>500</v>
      </c>
      <c r="H897" s="9">
        <f t="shared" si="298"/>
        <v>500</v>
      </c>
      <c r="I897" s="9">
        <f t="shared" si="299"/>
        <v>500</v>
      </c>
      <c r="J897" s="9">
        <v>0</v>
      </c>
      <c r="K897" s="9">
        <v>500</v>
      </c>
      <c r="L897" s="9">
        <v>0</v>
      </c>
      <c r="M897" s="9">
        <v>0</v>
      </c>
      <c r="N897" s="9">
        <v>0</v>
      </c>
      <c r="O897" s="9">
        <v>0</v>
      </c>
      <c r="P897" s="9">
        <v>0</v>
      </c>
      <c r="Q897" s="9">
        <f t="shared" si="300"/>
        <v>0</v>
      </c>
      <c r="R897" s="9">
        <v>0</v>
      </c>
      <c r="S897" s="9">
        <v>0</v>
      </c>
      <c r="T897" s="9">
        <v>0</v>
      </c>
      <c r="U897" s="10">
        <v>0</v>
      </c>
    </row>
    <row r="898" spans="2:21">
      <c r="B898" s="11"/>
      <c r="C898" s="6"/>
      <c r="D898" s="6" t="s">
        <v>130</v>
      </c>
      <c r="E898" s="17" t="s">
        <v>83</v>
      </c>
      <c r="F898" s="18">
        <v>0</v>
      </c>
      <c r="G898" s="9">
        <f t="shared" si="297"/>
        <v>2744</v>
      </c>
      <c r="H898" s="9">
        <f t="shared" si="298"/>
        <v>2744</v>
      </c>
      <c r="I898" s="9">
        <f t="shared" si="299"/>
        <v>2744</v>
      </c>
      <c r="J898" s="9">
        <v>0</v>
      </c>
      <c r="K898" s="9">
        <v>2744</v>
      </c>
      <c r="L898" s="9">
        <v>0</v>
      </c>
      <c r="M898" s="9">
        <v>0</v>
      </c>
      <c r="N898" s="9">
        <v>0</v>
      </c>
      <c r="O898" s="9">
        <v>0</v>
      </c>
      <c r="P898" s="9">
        <v>0</v>
      </c>
      <c r="Q898" s="9">
        <f t="shared" si="300"/>
        <v>0</v>
      </c>
      <c r="R898" s="9">
        <v>0</v>
      </c>
      <c r="S898" s="9">
        <v>0</v>
      </c>
      <c r="T898" s="9">
        <v>0</v>
      </c>
      <c r="U898" s="10">
        <v>0</v>
      </c>
    </row>
    <row r="899" spans="2:21" ht="22.5">
      <c r="B899" s="11"/>
      <c r="C899" s="6"/>
      <c r="D899" s="6" t="s">
        <v>168</v>
      </c>
      <c r="E899" s="17" t="s">
        <v>169</v>
      </c>
      <c r="F899" s="18">
        <v>0</v>
      </c>
      <c r="G899" s="9">
        <f t="shared" si="297"/>
        <v>2000</v>
      </c>
      <c r="H899" s="9">
        <f t="shared" si="298"/>
        <v>2000</v>
      </c>
      <c r="I899" s="9">
        <f t="shared" si="299"/>
        <v>2000</v>
      </c>
      <c r="J899" s="9">
        <v>0</v>
      </c>
      <c r="K899" s="9">
        <v>2000</v>
      </c>
      <c r="L899" s="9">
        <v>0</v>
      </c>
      <c r="M899" s="9">
        <v>0</v>
      </c>
      <c r="N899" s="9">
        <v>0</v>
      </c>
      <c r="O899" s="9">
        <v>0</v>
      </c>
      <c r="P899" s="9">
        <v>0</v>
      </c>
      <c r="Q899" s="9">
        <f t="shared" si="300"/>
        <v>0</v>
      </c>
      <c r="R899" s="9">
        <v>0</v>
      </c>
      <c r="S899" s="9">
        <v>0</v>
      </c>
      <c r="T899" s="9">
        <v>0</v>
      </c>
      <c r="U899" s="10">
        <v>0</v>
      </c>
    </row>
    <row r="900" spans="2:21">
      <c r="B900" s="11"/>
      <c r="C900" s="6"/>
      <c r="D900" s="6" t="s">
        <v>131</v>
      </c>
      <c r="E900" s="17" t="s">
        <v>132</v>
      </c>
      <c r="F900" s="18">
        <v>0</v>
      </c>
      <c r="G900" s="9">
        <f t="shared" si="297"/>
        <v>7389</v>
      </c>
      <c r="H900" s="9">
        <f t="shared" si="298"/>
        <v>7389</v>
      </c>
      <c r="I900" s="9">
        <f t="shared" si="299"/>
        <v>7389</v>
      </c>
      <c r="J900" s="9">
        <v>7389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f t="shared" si="300"/>
        <v>0</v>
      </c>
      <c r="R900" s="9">
        <v>0</v>
      </c>
      <c r="S900" s="9">
        <v>0</v>
      </c>
      <c r="T900" s="9">
        <v>0</v>
      </c>
      <c r="U900" s="10">
        <v>0</v>
      </c>
    </row>
    <row r="901" spans="2:21">
      <c r="B901" s="11"/>
      <c r="C901" s="6"/>
      <c r="D901" s="6" t="s">
        <v>106</v>
      </c>
      <c r="E901" s="17" t="s">
        <v>100</v>
      </c>
      <c r="F901" s="18">
        <v>120000</v>
      </c>
      <c r="G901" s="9">
        <f t="shared" si="297"/>
        <v>500000</v>
      </c>
      <c r="H901" s="9">
        <f t="shared" si="298"/>
        <v>0</v>
      </c>
      <c r="I901" s="9">
        <f t="shared" si="299"/>
        <v>0</v>
      </c>
      <c r="J901" s="9">
        <v>0</v>
      </c>
      <c r="K901" s="9">
        <v>0</v>
      </c>
      <c r="L901" s="9">
        <v>0</v>
      </c>
      <c r="M901" s="9">
        <v>0</v>
      </c>
      <c r="N901" s="9">
        <v>0</v>
      </c>
      <c r="O901" s="9">
        <v>0</v>
      </c>
      <c r="P901" s="9">
        <v>0</v>
      </c>
      <c r="Q901" s="9">
        <f t="shared" si="300"/>
        <v>500000</v>
      </c>
      <c r="R901" s="9">
        <v>500000</v>
      </c>
      <c r="S901" s="9">
        <v>0</v>
      </c>
      <c r="T901" s="9">
        <v>0</v>
      </c>
      <c r="U901" s="10">
        <f t="shared" ref="U901:U938" si="302">G901/F901</f>
        <v>4.166666666666667</v>
      </c>
    </row>
    <row r="902" spans="2:21">
      <c r="B902" s="11"/>
      <c r="C902" s="6" t="s">
        <v>373</v>
      </c>
      <c r="D902" s="6"/>
      <c r="E902" s="17" t="s">
        <v>42</v>
      </c>
      <c r="F902" s="9">
        <f t="shared" ref="F902:T902" si="303">SUM(F903:F940)</f>
        <v>2632533</v>
      </c>
      <c r="G902" s="9">
        <f t="shared" si="303"/>
        <v>821782</v>
      </c>
      <c r="H902" s="9">
        <f t="shared" si="303"/>
        <v>821782</v>
      </c>
      <c r="I902" s="9">
        <f t="shared" si="303"/>
        <v>350319</v>
      </c>
      <c r="J902" s="9">
        <f t="shared" si="303"/>
        <v>257511</v>
      </c>
      <c r="K902" s="9">
        <f t="shared" si="303"/>
        <v>92808</v>
      </c>
      <c r="L902" s="9">
        <f t="shared" si="303"/>
        <v>30000</v>
      </c>
      <c r="M902" s="9">
        <f t="shared" si="303"/>
        <v>308492</v>
      </c>
      <c r="N902" s="9">
        <f t="shared" si="303"/>
        <v>132971</v>
      </c>
      <c r="O902" s="9">
        <f t="shared" si="303"/>
        <v>0</v>
      </c>
      <c r="P902" s="9">
        <f t="shared" si="303"/>
        <v>0</v>
      </c>
      <c r="Q902" s="9">
        <f t="shared" si="303"/>
        <v>0</v>
      </c>
      <c r="R902" s="9">
        <f t="shared" si="303"/>
        <v>0</v>
      </c>
      <c r="S902" s="9">
        <f t="shared" si="303"/>
        <v>0</v>
      </c>
      <c r="T902" s="9">
        <f t="shared" si="303"/>
        <v>0</v>
      </c>
      <c r="U902" s="10">
        <f t="shared" si="302"/>
        <v>0.31216398806776591</v>
      </c>
    </row>
    <row r="903" spans="2:21" ht="33.75">
      <c r="B903" s="11"/>
      <c r="C903" s="6"/>
      <c r="D903" s="6" t="s">
        <v>116</v>
      </c>
      <c r="E903" s="17" t="s">
        <v>117</v>
      </c>
      <c r="F903" s="18">
        <v>30000</v>
      </c>
      <c r="G903" s="9">
        <f>SUM(H903+Q903)</f>
        <v>30000</v>
      </c>
      <c r="H903" s="9">
        <f>SUM(I903+L903+M903+N903+O903+P903)</f>
        <v>30000</v>
      </c>
      <c r="I903" s="9">
        <f>SUM(J903:K903)</f>
        <v>0</v>
      </c>
      <c r="J903" s="9">
        <v>0</v>
      </c>
      <c r="K903" s="9">
        <v>0</v>
      </c>
      <c r="L903" s="9">
        <v>30000</v>
      </c>
      <c r="M903" s="9">
        <v>0</v>
      </c>
      <c r="N903" s="9">
        <v>0</v>
      </c>
      <c r="O903" s="9">
        <v>0</v>
      </c>
      <c r="P903" s="9">
        <v>0</v>
      </c>
      <c r="Q903" s="9">
        <f>SUM(R903+T903)</f>
        <v>0</v>
      </c>
      <c r="R903" s="9">
        <v>0</v>
      </c>
      <c r="S903" s="9">
        <v>0</v>
      </c>
      <c r="T903" s="9">
        <v>0</v>
      </c>
      <c r="U903" s="10">
        <f t="shared" si="302"/>
        <v>1</v>
      </c>
    </row>
    <row r="904" spans="2:21" ht="45">
      <c r="B904" s="6"/>
      <c r="C904" s="6"/>
      <c r="D904" s="6">
        <v>2910</v>
      </c>
      <c r="E904" s="17" t="s">
        <v>341</v>
      </c>
      <c r="F904" s="18">
        <v>1290</v>
      </c>
      <c r="G904" s="9">
        <v>0</v>
      </c>
      <c r="H904" s="9">
        <v>0</v>
      </c>
      <c r="I904" s="9">
        <v>0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10">
        <f t="shared" si="302"/>
        <v>0</v>
      </c>
    </row>
    <row r="905" spans="2:21">
      <c r="B905" s="11"/>
      <c r="C905" s="6"/>
      <c r="D905" s="6" t="s">
        <v>179</v>
      </c>
      <c r="E905" s="17" t="s">
        <v>180</v>
      </c>
      <c r="F905" s="18">
        <v>2220</v>
      </c>
      <c r="G905" s="9">
        <f>SUM(H905+Q905)</f>
        <v>2492</v>
      </c>
      <c r="H905" s="9">
        <f>SUM(I905+L905+M905+N905+O905+P905)</f>
        <v>2492</v>
      </c>
      <c r="I905" s="9">
        <f>SUM(J905:K905)</f>
        <v>0</v>
      </c>
      <c r="J905" s="9">
        <v>0</v>
      </c>
      <c r="K905" s="9">
        <v>0</v>
      </c>
      <c r="L905" s="9">
        <v>0</v>
      </c>
      <c r="M905" s="9">
        <v>2492</v>
      </c>
      <c r="N905" s="9">
        <v>0</v>
      </c>
      <c r="O905" s="9">
        <v>0</v>
      </c>
      <c r="P905" s="9">
        <v>0</v>
      </c>
      <c r="Q905" s="9">
        <f>SUM(R905+T905)</f>
        <v>0</v>
      </c>
      <c r="R905" s="9">
        <v>0</v>
      </c>
      <c r="S905" s="9">
        <v>0</v>
      </c>
      <c r="T905" s="9">
        <v>0</v>
      </c>
      <c r="U905" s="10">
        <f t="shared" si="302"/>
        <v>1.1225225225225226</v>
      </c>
    </row>
    <row r="906" spans="2:21">
      <c r="B906" s="6"/>
      <c r="C906" s="6"/>
      <c r="D906" s="6">
        <v>3027</v>
      </c>
      <c r="E906" s="17" t="s">
        <v>180</v>
      </c>
      <c r="F906" s="18">
        <v>7038</v>
      </c>
      <c r="G906" s="9">
        <v>0</v>
      </c>
      <c r="H906" s="9">
        <v>0</v>
      </c>
      <c r="I906" s="9">
        <v>0</v>
      </c>
      <c r="J906" s="9">
        <v>0</v>
      </c>
      <c r="K906" s="9">
        <v>0</v>
      </c>
      <c r="L906" s="9">
        <v>0</v>
      </c>
      <c r="M906" s="9">
        <v>0</v>
      </c>
      <c r="N906" s="9">
        <v>0</v>
      </c>
      <c r="O906" s="9">
        <v>0</v>
      </c>
      <c r="P906" s="9">
        <v>0</v>
      </c>
      <c r="Q906" s="9">
        <v>0</v>
      </c>
      <c r="R906" s="9">
        <v>0</v>
      </c>
      <c r="S906" s="9">
        <v>0</v>
      </c>
      <c r="T906" s="9">
        <v>0</v>
      </c>
      <c r="U906" s="10">
        <f t="shared" si="302"/>
        <v>0</v>
      </c>
    </row>
    <row r="907" spans="2:21" ht="22.5">
      <c r="B907" s="11"/>
      <c r="C907" s="6"/>
      <c r="D907" s="6" t="s">
        <v>118</v>
      </c>
      <c r="E907" s="17" t="s">
        <v>119</v>
      </c>
      <c r="F907" s="18">
        <v>6000</v>
      </c>
      <c r="G907" s="9">
        <f>SUM(H907+Q907)</f>
        <v>6000</v>
      </c>
      <c r="H907" s="9">
        <f>SUM(I907+L907+M907+N907+O907+P907)</f>
        <v>6000</v>
      </c>
      <c r="I907" s="9">
        <f>SUM(J907:K907)</f>
        <v>0</v>
      </c>
      <c r="J907" s="9">
        <v>0</v>
      </c>
      <c r="K907" s="9">
        <v>0</v>
      </c>
      <c r="L907" s="9">
        <v>0</v>
      </c>
      <c r="M907" s="9">
        <v>6000</v>
      </c>
      <c r="N907" s="9">
        <v>0</v>
      </c>
      <c r="O907" s="9">
        <v>0</v>
      </c>
      <c r="P907" s="9">
        <v>0</v>
      </c>
      <c r="Q907" s="9">
        <f>SUM(R907+T907)</f>
        <v>0</v>
      </c>
      <c r="R907" s="9">
        <v>0</v>
      </c>
      <c r="S907" s="9">
        <v>0</v>
      </c>
      <c r="T907" s="9">
        <v>0</v>
      </c>
      <c r="U907" s="10">
        <f t="shared" si="302"/>
        <v>1</v>
      </c>
    </row>
    <row r="908" spans="2:21">
      <c r="B908" s="11"/>
      <c r="C908" s="6"/>
      <c r="D908" s="6" t="s">
        <v>346</v>
      </c>
      <c r="E908" s="17" t="s">
        <v>347</v>
      </c>
      <c r="F908" s="18">
        <v>300000</v>
      </c>
      <c r="G908" s="9">
        <f>SUM(H908+Q908)</f>
        <v>300000</v>
      </c>
      <c r="H908" s="9">
        <f>SUM(I908+L908+M908+N908+O908+P908)</f>
        <v>300000</v>
      </c>
      <c r="I908" s="9">
        <f>SUM(J908:K908)</f>
        <v>0</v>
      </c>
      <c r="J908" s="9">
        <v>0</v>
      </c>
      <c r="K908" s="9">
        <v>0</v>
      </c>
      <c r="L908" s="9">
        <v>0</v>
      </c>
      <c r="M908" s="9">
        <v>300000</v>
      </c>
      <c r="N908" s="9">
        <v>0</v>
      </c>
      <c r="O908" s="9">
        <v>0</v>
      </c>
      <c r="P908" s="9">
        <v>0</v>
      </c>
      <c r="Q908" s="9">
        <f>SUM(R908+T908)</f>
        <v>0</v>
      </c>
      <c r="R908" s="9">
        <v>0</v>
      </c>
      <c r="S908" s="9">
        <v>0</v>
      </c>
      <c r="T908" s="9">
        <v>0</v>
      </c>
      <c r="U908" s="10">
        <f t="shared" si="302"/>
        <v>1</v>
      </c>
    </row>
    <row r="909" spans="2:21">
      <c r="B909" s="6"/>
      <c r="C909" s="6"/>
      <c r="D909" s="6">
        <v>3117</v>
      </c>
      <c r="E909" s="17" t="s">
        <v>347</v>
      </c>
      <c r="F909" s="18">
        <v>201971</v>
      </c>
      <c r="G909" s="9">
        <v>0</v>
      </c>
      <c r="H909" s="9">
        <v>0</v>
      </c>
      <c r="I909" s="9">
        <v>0</v>
      </c>
      <c r="J909" s="9">
        <v>0</v>
      </c>
      <c r="K909" s="9">
        <v>0</v>
      </c>
      <c r="L909" s="9">
        <v>0</v>
      </c>
      <c r="M909" s="9">
        <v>0</v>
      </c>
      <c r="N909" s="9">
        <v>0</v>
      </c>
      <c r="O909" s="9">
        <v>0</v>
      </c>
      <c r="P909" s="9">
        <v>0</v>
      </c>
      <c r="Q909" s="9">
        <v>0</v>
      </c>
      <c r="R909" s="9">
        <v>0</v>
      </c>
      <c r="S909" s="9">
        <v>0</v>
      </c>
      <c r="T909" s="9">
        <v>0</v>
      </c>
      <c r="U909" s="10">
        <f t="shared" si="302"/>
        <v>0</v>
      </c>
    </row>
    <row r="910" spans="2:21">
      <c r="B910" s="6"/>
      <c r="C910" s="6"/>
      <c r="D910" s="6">
        <v>3119</v>
      </c>
      <c r="E910" s="17" t="s">
        <v>347</v>
      </c>
      <c r="F910" s="18">
        <v>115006</v>
      </c>
      <c r="G910" s="9">
        <v>0</v>
      </c>
      <c r="H910" s="9">
        <v>0</v>
      </c>
      <c r="I910" s="9">
        <v>0</v>
      </c>
      <c r="J910" s="9">
        <v>0</v>
      </c>
      <c r="K910" s="9">
        <v>0</v>
      </c>
      <c r="L910" s="9">
        <v>0</v>
      </c>
      <c r="M910" s="9">
        <v>0</v>
      </c>
      <c r="N910" s="9">
        <v>0</v>
      </c>
      <c r="O910" s="9">
        <v>0</v>
      </c>
      <c r="P910" s="9">
        <v>0</v>
      </c>
      <c r="Q910" s="9">
        <v>0</v>
      </c>
      <c r="R910" s="9">
        <v>0</v>
      </c>
      <c r="S910" s="9">
        <v>0</v>
      </c>
      <c r="T910" s="9">
        <v>0</v>
      </c>
      <c r="U910" s="10">
        <f t="shared" si="302"/>
        <v>0</v>
      </c>
    </row>
    <row r="911" spans="2:21">
      <c r="B911" s="11"/>
      <c r="C911" s="6"/>
      <c r="D911" s="6" t="s">
        <v>120</v>
      </c>
      <c r="E911" s="17" t="s">
        <v>77</v>
      </c>
      <c r="F911" s="18">
        <v>184541</v>
      </c>
      <c r="G911" s="9">
        <f t="shared" ref="G911:G923" si="304">SUM(H911+Q911)</f>
        <v>192300</v>
      </c>
      <c r="H911" s="9">
        <f t="shared" ref="H911:H923" si="305">SUM(I911+L911+M911+N911+O911+P911)</f>
        <v>192300</v>
      </c>
      <c r="I911" s="9">
        <f t="shared" ref="I911:I923" si="306">SUM(J911:K911)</f>
        <v>192300</v>
      </c>
      <c r="J911" s="9">
        <v>192300</v>
      </c>
      <c r="K911" s="9">
        <v>0</v>
      </c>
      <c r="L911" s="9">
        <v>0</v>
      </c>
      <c r="M911" s="9">
        <v>0</v>
      </c>
      <c r="N911" s="9">
        <v>0</v>
      </c>
      <c r="O911" s="9">
        <v>0</v>
      </c>
      <c r="P911" s="9">
        <v>0</v>
      </c>
      <c r="Q911" s="9">
        <f t="shared" ref="Q911:Q923" si="307">SUM(R911+T911)</f>
        <v>0</v>
      </c>
      <c r="R911" s="9">
        <v>0</v>
      </c>
      <c r="S911" s="9">
        <v>0</v>
      </c>
      <c r="T911" s="9">
        <v>0</v>
      </c>
      <c r="U911" s="10">
        <f t="shared" si="302"/>
        <v>1.0420448572403964</v>
      </c>
    </row>
    <row r="912" spans="2:21">
      <c r="B912" s="11"/>
      <c r="C912" s="6"/>
      <c r="D912" s="6" t="s">
        <v>265</v>
      </c>
      <c r="E912" s="17" t="s">
        <v>77</v>
      </c>
      <c r="F912" s="18">
        <v>770032</v>
      </c>
      <c r="G912" s="9">
        <f t="shared" si="304"/>
        <v>63136</v>
      </c>
      <c r="H912" s="9">
        <f t="shared" si="305"/>
        <v>63136</v>
      </c>
      <c r="I912" s="9">
        <f t="shared" si="306"/>
        <v>0</v>
      </c>
      <c r="J912" s="9">
        <v>0</v>
      </c>
      <c r="K912" s="9">
        <v>0</v>
      </c>
      <c r="L912" s="9">
        <v>0</v>
      </c>
      <c r="M912" s="9">
        <v>0</v>
      </c>
      <c r="N912" s="9">
        <v>63136</v>
      </c>
      <c r="O912" s="9">
        <v>0</v>
      </c>
      <c r="P912" s="9">
        <v>0</v>
      </c>
      <c r="Q912" s="9">
        <f t="shared" si="307"/>
        <v>0</v>
      </c>
      <c r="R912" s="9">
        <v>0</v>
      </c>
      <c r="S912" s="9">
        <v>0</v>
      </c>
      <c r="T912" s="9">
        <v>0</v>
      </c>
      <c r="U912" s="10">
        <f t="shared" si="302"/>
        <v>8.1991397760093093E-2</v>
      </c>
    </row>
    <row r="913" spans="2:21">
      <c r="B913" s="11"/>
      <c r="C913" s="6"/>
      <c r="D913" s="6" t="s">
        <v>266</v>
      </c>
      <c r="E913" s="17" t="s">
        <v>77</v>
      </c>
      <c r="F913" s="18">
        <v>154934</v>
      </c>
      <c r="G913" s="9">
        <f t="shared" si="304"/>
        <v>19946</v>
      </c>
      <c r="H913" s="9">
        <f t="shared" si="305"/>
        <v>19946</v>
      </c>
      <c r="I913" s="9">
        <f t="shared" si="306"/>
        <v>0</v>
      </c>
      <c r="J913" s="9">
        <v>0</v>
      </c>
      <c r="K913" s="9">
        <v>0</v>
      </c>
      <c r="L913" s="9">
        <v>0</v>
      </c>
      <c r="M913" s="9">
        <v>0</v>
      </c>
      <c r="N913" s="9">
        <v>19946</v>
      </c>
      <c r="O913" s="9">
        <v>0</v>
      </c>
      <c r="P913" s="9">
        <v>0</v>
      </c>
      <c r="Q913" s="9">
        <f t="shared" si="307"/>
        <v>0</v>
      </c>
      <c r="R913" s="9">
        <v>0</v>
      </c>
      <c r="S913" s="9">
        <v>0</v>
      </c>
      <c r="T913" s="9">
        <v>0</v>
      </c>
      <c r="U913" s="10">
        <f t="shared" si="302"/>
        <v>0.12873868873197619</v>
      </c>
    </row>
    <row r="914" spans="2:21">
      <c r="B914" s="11"/>
      <c r="C914" s="6"/>
      <c r="D914" s="6" t="s">
        <v>121</v>
      </c>
      <c r="E914" s="17" t="s">
        <v>78</v>
      </c>
      <c r="F914" s="18">
        <v>12712</v>
      </c>
      <c r="G914" s="9">
        <f t="shared" si="304"/>
        <v>15357</v>
      </c>
      <c r="H914" s="9">
        <f t="shared" si="305"/>
        <v>15357</v>
      </c>
      <c r="I914" s="9">
        <f t="shared" si="306"/>
        <v>15357</v>
      </c>
      <c r="J914" s="9">
        <v>15357</v>
      </c>
      <c r="K914" s="9">
        <v>0</v>
      </c>
      <c r="L914" s="9">
        <v>0</v>
      </c>
      <c r="M914" s="9">
        <v>0</v>
      </c>
      <c r="N914" s="9">
        <v>0</v>
      </c>
      <c r="O914" s="9">
        <v>0</v>
      </c>
      <c r="P914" s="9">
        <v>0</v>
      </c>
      <c r="Q914" s="9">
        <f t="shared" si="307"/>
        <v>0</v>
      </c>
      <c r="R914" s="9">
        <v>0</v>
      </c>
      <c r="S914" s="9">
        <v>0</v>
      </c>
      <c r="T914" s="9">
        <v>0</v>
      </c>
      <c r="U914" s="10">
        <f t="shared" si="302"/>
        <v>1.2080711139081184</v>
      </c>
    </row>
    <row r="915" spans="2:21">
      <c r="B915" s="11"/>
      <c r="C915" s="6"/>
      <c r="D915" s="6" t="s">
        <v>305</v>
      </c>
      <c r="E915" s="17" t="s">
        <v>78</v>
      </c>
      <c r="F915" s="18">
        <v>33945</v>
      </c>
      <c r="G915" s="9">
        <f t="shared" si="304"/>
        <v>14000</v>
      </c>
      <c r="H915" s="9">
        <f t="shared" si="305"/>
        <v>14000</v>
      </c>
      <c r="I915" s="9">
        <f t="shared" si="306"/>
        <v>0</v>
      </c>
      <c r="J915" s="9">
        <v>0</v>
      </c>
      <c r="K915" s="9">
        <v>0</v>
      </c>
      <c r="L915" s="9">
        <v>0</v>
      </c>
      <c r="M915" s="9">
        <v>0</v>
      </c>
      <c r="N915" s="9">
        <v>14000</v>
      </c>
      <c r="O915" s="9">
        <v>0</v>
      </c>
      <c r="P915" s="9">
        <v>0</v>
      </c>
      <c r="Q915" s="9">
        <f t="shared" si="307"/>
        <v>0</v>
      </c>
      <c r="R915" s="9">
        <v>0</v>
      </c>
      <c r="S915" s="9">
        <v>0</v>
      </c>
      <c r="T915" s="9">
        <v>0</v>
      </c>
      <c r="U915" s="10">
        <f t="shared" si="302"/>
        <v>0.4124318750920607</v>
      </c>
    </row>
    <row r="916" spans="2:21">
      <c r="B916" s="11"/>
      <c r="C916" s="6"/>
      <c r="D916" s="6" t="s">
        <v>122</v>
      </c>
      <c r="E916" s="17" t="s">
        <v>79</v>
      </c>
      <c r="F916" s="18">
        <v>34706</v>
      </c>
      <c r="G916" s="9">
        <f t="shared" si="304"/>
        <v>38543</v>
      </c>
      <c r="H916" s="9">
        <f t="shared" si="305"/>
        <v>38543</v>
      </c>
      <c r="I916" s="9">
        <f t="shared" si="306"/>
        <v>38543</v>
      </c>
      <c r="J916" s="9">
        <v>38543</v>
      </c>
      <c r="K916" s="9">
        <v>0</v>
      </c>
      <c r="L916" s="9">
        <v>0</v>
      </c>
      <c r="M916" s="9">
        <v>0</v>
      </c>
      <c r="N916" s="9">
        <v>0</v>
      </c>
      <c r="O916" s="9">
        <v>0</v>
      </c>
      <c r="P916" s="9">
        <v>0</v>
      </c>
      <c r="Q916" s="9">
        <f t="shared" si="307"/>
        <v>0</v>
      </c>
      <c r="R916" s="9">
        <v>0</v>
      </c>
      <c r="S916" s="9">
        <v>0</v>
      </c>
      <c r="T916" s="9">
        <v>0</v>
      </c>
      <c r="U916" s="10">
        <f t="shared" si="302"/>
        <v>1.1105572523482972</v>
      </c>
    </row>
    <row r="917" spans="2:21">
      <c r="B917" s="11"/>
      <c r="C917" s="6"/>
      <c r="D917" s="6" t="s">
        <v>267</v>
      </c>
      <c r="E917" s="17" t="s">
        <v>79</v>
      </c>
      <c r="F917" s="18">
        <v>228217</v>
      </c>
      <c r="G917" s="9">
        <f t="shared" si="304"/>
        <v>26185</v>
      </c>
      <c r="H917" s="9">
        <f t="shared" si="305"/>
        <v>26185</v>
      </c>
      <c r="I917" s="9">
        <f t="shared" si="306"/>
        <v>0</v>
      </c>
      <c r="J917" s="9">
        <v>0</v>
      </c>
      <c r="K917" s="9">
        <v>0</v>
      </c>
      <c r="L917" s="9">
        <v>0</v>
      </c>
      <c r="M917" s="9">
        <v>0</v>
      </c>
      <c r="N917" s="9">
        <v>26185</v>
      </c>
      <c r="O917" s="9">
        <v>0</v>
      </c>
      <c r="P917" s="9">
        <v>0</v>
      </c>
      <c r="Q917" s="9">
        <f t="shared" si="307"/>
        <v>0</v>
      </c>
      <c r="R917" s="9">
        <v>0</v>
      </c>
      <c r="S917" s="9">
        <v>0</v>
      </c>
      <c r="T917" s="9">
        <v>0</v>
      </c>
      <c r="U917" s="10">
        <f t="shared" si="302"/>
        <v>0.11473728950954575</v>
      </c>
    </row>
    <row r="918" spans="2:21">
      <c r="B918" s="11"/>
      <c r="C918" s="6"/>
      <c r="D918" s="6" t="s">
        <v>123</v>
      </c>
      <c r="E918" s="17" t="s">
        <v>80</v>
      </c>
      <c r="F918" s="18">
        <v>3366</v>
      </c>
      <c r="G918" s="9">
        <f t="shared" si="304"/>
        <v>4185</v>
      </c>
      <c r="H918" s="9">
        <f t="shared" si="305"/>
        <v>4185</v>
      </c>
      <c r="I918" s="9">
        <f t="shared" si="306"/>
        <v>4185</v>
      </c>
      <c r="J918" s="9">
        <v>4185</v>
      </c>
      <c r="K918" s="9">
        <v>0</v>
      </c>
      <c r="L918" s="9">
        <v>0</v>
      </c>
      <c r="M918" s="9">
        <v>0</v>
      </c>
      <c r="N918" s="9">
        <v>0</v>
      </c>
      <c r="O918" s="9">
        <v>0</v>
      </c>
      <c r="P918" s="9">
        <v>0</v>
      </c>
      <c r="Q918" s="9">
        <f t="shared" si="307"/>
        <v>0</v>
      </c>
      <c r="R918" s="9">
        <v>0</v>
      </c>
      <c r="S918" s="9">
        <v>0</v>
      </c>
      <c r="T918" s="9">
        <v>0</v>
      </c>
      <c r="U918" s="10">
        <f t="shared" si="302"/>
        <v>1.2433155080213905</v>
      </c>
    </row>
    <row r="919" spans="2:21">
      <c r="B919" s="11"/>
      <c r="C919" s="6"/>
      <c r="D919" s="6" t="s">
        <v>269</v>
      </c>
      <c r="E919" s="17" t="s">
        <v>80</v>
      </c>
      <c r="F919" s="18">
        <v>17661</v>
      </c>
      <c r="G919" s="9">
        <f t="shared" si="304"/>
        <v>2217</v>
      </c>
      <c r="H919" s="9">
        <f t="shared" si="305"/>
        <v>2217</v>
      </c>
      <c r="I919" s="9">
        <f t="shared" si="306"/>
        <v>0</v>
      </c>
      <c r="J919" s="9">
        <v>0</v>
      </c>
      <c r="K919" s="9">
        <v>0</v>
      </c>
      <c r="L919" s="9">
        <v>0</v>
      </c>
      <c r="M919" s="9">
        <v>0</v>
      </c>
      <c r="N919" s="9">
        <v>2217</v>
      </c>
      <c r="O919" s="9">
        <v>0</v>
      </c>
      <c r="P919" s="9">
        <v>0</v>
      </c>
      <c r="Q919" s="9">
        <f t="shared" si="307"/>
        <v>0</v>
      </c>
      <c r="R919" s="9">
        <v>0</v>
      </c>
      <c r="S919" s="9">
        <v>0</v>
      </c>
      <c r="T919" s="9">
        <v>0</v>
      </c>
      <c r="U919" s="10">
        <f t="shared" si="302"/>
        <v>0.12553083064379139</v>
      </c>
    </row>
    <row r="920" spans="2:21">
      <c r="B920" s="11"/>
      <c r="C920" s="6"/>
      <c r="D920" s="6" t="s">
        <v>103</v>
      </c>
      <c r="E920" s="17" t="s">
        <v>81</v>
      </c>
      <c r="F920" s="18">
        <v>48901</v>
      </c>
      <c r="G920" s="9">
        <f t="shared" si="304"/>
        <v>6500</v>
      </c>
      <c r="H920" s="9">
        <f t="shared" si="305"/>
        <v>6500</v>
      </c>
      <c r="I920" s="9">
        <f t="shared" si="306"/>
        <v>6500</v>
      </c>
      <c r="J920" s="9">
        <v>6500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f t="shared" si="307"/>
        <v>0</v>
      </c>
      <c r="R920" s="9">
        <v>0</v>
      </c>
      <c r="S920" s="9">
        <v>0</v>
      </c>
      <c r="T920" s="9">
        <v>0</v>
      </c>
      <c r="U920" s="10">
        <f t="shared" si="302"/>
        <v>0.13292161714484366</v>
      </c>
    </row>
    <row r="921" spans="2:21">
      <c r="B921" s="11"/>
      <c r="C921" s="6"/>
      <c r="D921" s="6" t="s">
        <v>307</v>
      </c>
      <c r="E921" s="17" t="s">
        <v>81</v>
      </c>
      <c r="F921" s="18">
        <v>104848</v>
      </c>
      <c r="G921" s="9">
        <f t="shared" si="304"/>
        <v>4700</v>
      </c>
      <c r="H921" s="9">
        <f t="shared" si="305"/>
        <v>4700</v>
      </c>
      <c r="I921" s="9">
        <f t="shared" si="306"/>
        <v>0</v>
      </c>
      <c r="J921" s="9">
        <v>0</v>
      </c>
      <c r="K921" s="9">
        <v>0</v>
      </c>
      <c r="L921" s="9">
        <v>0</v>
      </c>
      <c r="M921" s="9">
        <v>0</v>
      </c>
      <c r="N921" s="9">
        <v>4700</v>
      </c>
      <c r="O921" s="9">
        <v>0</v>
      </c>
      <c r="P921" s="9">
        <v>0</v>
      </c>
      <c r="Q921" s="9">
        <f t="shared" si="307"/>
        <v>0</v>
      </c>
      <c r="R921" s="9">
        <v>0</v>
      </c>
      <c r="S921" s="9">
        <v>0</v>
      </c>
      <c r="T921" s="9">
        <v>0</v>
      </c>
      <c r="U921" s="10">
        <f t="shared" si="302"/>
        <v>4.4826796886922017E-2</v>
      </c>
    </row>
    <row r="922" spans="2:21">
      <c r="B922" s="11"/>
      <c r="C922" s="6"/>
      <c r="D922" s="6" t="s">
        <v>192</v>
      </c>
      <c r="E922" s="17" t="s">
        <v>124</v>
      </c>
      <c r="F922" s="18">
        <v>11500</v>
      </c>
      <c r="G922" s="9">
        <f t="shared" si="304"/>
        <v>7200</v>
      </c>
      <c r="H922" s="9">
        <f t="shared" si="305"/>
        <v>7200</v>
      </c>
      <c r="I922" s="9">
        <f t="shared" si="306"/>
        <v>7200</v>
      </c>
      <c r="J922" s="9">
        <v>0</v>
      </c>
      <c r="K922" s="9">
        <v>7200</v>
      </c>
      <c r="L922" s="9">
        <v>0</v>
      </c>
      <c r="M922" s="9">
        <v>0</v>
      </c>
      <c r="N922" s="9">
        <v>0</v>
      </c>
      <c r="O922" s="9">
        <v>0</v>
      </c>
      <c r="P922" s="9">
        <v>0</v>
      </c>
      <c r="Q922" s="9">
        <f t="shared" si="307"/>
        <v>0</v>
      </c>
      <c r="R922" s="9">
        <v>0</v>
      </c>
      <c r="S922" s="9">
        <v>0</v>
      </c>
      <c r="T922" s="9">
        <v>0</v>
      </c>
      <c r="U922" s="10">
        <f t="shared" si="302"/>
        <v>0.62608695652173918</v>
      </c>
    </row>
    <row r="923" spans="2:21">
      <c r="B923" s="11"/>
      <c r="C923" s="6"/>
      <c r="D923" s="6" t="s">
        <v>125</v>
      </c>
      <c r="E923" s="17" t="s">
        <v>65</v>
      </c>
      <c r="F923" s="18">
        <v>14173</v>
      </c>
      <c r="G923" s="9">
        <f t="shared" si="304"/>
        <v>8500</v>
      </c>
      <c r="H923" s="9">
        <f t="shared" si="305"/>
        <v>8500</v>
      </c>
      <c r="I923" s="9">
        <f t="shared" si="306"/>
        <v>8500</v>
      </c>
      <c r="J923" s="9">
        <v>0</v>
      </c>
      <c r="K923" s="9">
        <v>8500</v>
      </c>
      <c r="L923" s="9">
        <v>0</v>
      </c>
      <c r="M923" s="9">
        <v>0</v>
      </c>
      <c r="N923" s="9">
        <v>0</v>
      </c>
      <c r="O923" s="9">
        <v>0</v>
      </c>
      <c r="P923" s="9">
        <v>0</v>
      </c>
      <c r="Q923" s="9">
        <f t="shared" si="307"/>
        <v>0</v>
      </c>
      <c r="R923" s="9">
        <v>0</v>
      </c>
      <c r="S923" s="9">
        <v>0</v>
      </c>
      <c r="T923" s="9">
        <v>0</v>
      </c>
      <c r="U923" s="10">
        <f t="shared" si="302"/>
        <v>0.59973188456925142</v>
      </c>
    </row>
    <row r="924" spans="2:21">
      <c r="B924" s="6"/>
      <c r="C924" s="6"/>
      <c r="D924" s="6">
        <v>4217</v>
      </c>
      <c r="E924" s="17" t="s">
        <v>65</v>
      </c>
      <c r="F924" s="18">
        <v>20309</v>
      </c>
      <c r="G924" s="9">
        <v>0</v>
      </c>
      <c r="H924" s="9">
        <v>0</v>
      </c>
      <c r="I924" s="9">
        <v>0</v>
      </c>
      <c r="J924" s="9">
        <v>0</v>
      </c>
      <c r="K924" s="9">
        <v>0</v>
      </c>
      <c r="L924" s="9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10">
        <f t="shared" si="302"/>
        <v>0</v>
      </c>
    </row>
    <row r="925" spans="2:21">
      <c r="B925" s="11"/>
      <c r="C925" s="6"/>
      <c r="D925" s="6" t="s">
        <v>126</v>
      </c>
      <c r="E925" s="17" t="s">
        <v>127</v>
      </c>
      <c r="F925" s="18">
        <v>2200</v>
      </c>
      <c r="G925" s="9">
        <f>SUM(H925+Q925)</f>
        <v>2900</v>
      </c>
      <c r="H925" s="9">
        <f>SUM(I925+L925+M925+N925+O925+P925)</f>
        <v>2900</v>
      </c>
      <c r="I925" s="9">
        <f>SUM(J925:K925)</f>
        <v>2900</v>
      </c>
      <c r="J925" s="9">
        <v>0</v>
      </c>
      <c r="K925" s="9">
        <v>2900</v>
      </c>
      <c r="L925" s="9">
        <v>0</v>
      </c>
      <c r="M925" s="9">
        <v>0</v>
      </c>
      <c r="N925" s="9">
        <v>0</v>
      </c>
      <c r="O925" s="9">
        <v>0</v>
      </c>
      <c r="P925" s="9">
        <v>0</v>
      </c>
      <c r="Q925" s="9">
        <f>SUM(R925+T925)</f>
        <v>0</v>
      </c>
      <c r="R925" s="9">
        <v>0</v>
      </c>
      <c r="S925" s="9">
        <v>0</v>
      </c>
      <c r="T925" s="9">
        <v>0</v>
      </c>
      <c r="U925" s="10">
        <f t="shared" si="302"/>
        <v>1.3181818181818181</v>
      </c>
    </row>
    <row r="926" spans="2:21">
      <c r="B926" s="11"/>
      <c r="C926" s="6"/>
      <c r="D926" s="6" t="s">
        <v>181</v>
      </c>
      <c r="E926" s="17" t="s">
        <v>182</v>
      </c>
      <c r="F926" s="18">
        <v>360</v>
      </c>
      <c r="G926" s="9">
        <f>SUM(H926+Q926)</f>
        <v>240</v>
      </c>
      <c r="H926" s="9">
        <f>SUM(I926+L926+M926+N926+O926+P926)</f>
        <v>240</v>
      </c>
      <c r="I926" s="9">
        <f>SUM(J926:K926)</f>
        <v>240</v>
      </c>
      <c r="J926" s="9">
        <v>0</v>
      </c>
      <c r="K926" s="9">
        <v>240</v>
      </c>
      <c r="L926" s="9">
        <v>0</v>
      </c>
      <c r="M926" s="9">
        <v>0</v>
      </c>
      <c r="N926" s="9">
        <v>0</v>
      </c>
      <c r="O926" s="9">
        <v>0</v>
      </c>
      <c r="P926" s="9">
        <v>0</v>
      </c>
      <c r="Q926" s="9">
        <f>SUM(R926+T926)</f>
        <v>0</v>
      </c>
      <c r="R926" s="9">
        <v>0</v>
      </c>
      <c r="S926" s="9">
        <v>0</v>
      </c>
      <c r="T926" s="9">
        <v>0</v>
      </c>
      <c r="U926" s="10">
        <f t="shared" si="302"/>
        <v>0.66666666666666663</v>
      </c>
    </row>
    <row r="927" spans="2:21">
      <c r="B927" s="6"/>
      <c r="C927" s="6"/>
      <c r="D927" s="6">
        <v>4287</v>
      </c>
      <c r="E927" s="17" t="s">
        <v>182</v>
      </c>
      <c r="F927" s="18">
        <v>2455</v>
      </c>
      <c r="G927" s="9">
        <v>0</v>
      </c>
      <c r="H927" s="9">
        <v>0</v>
      </c>
      <c r="I927" s="9">
        <v>0</v>
      </c>
      <c r="J927" s="9">
        <v>0</v>
      </c>
      <c r="K927" s="9">
        <v>0</v>
      </c>
      <c r="L927" s="9">
        <v>0</v>
      </c>
      <c r="M927" s="9">
        <v>0</v>
      </c>
      <c r="N927" s="9">
        <v>0</v>
      </c>
      <c r="O927" s="9">
        <v>0</v>
      </c>
      <c r="P927" s="9">
        <v>0</v>
      </c>
      <c r="Q927" s="9">
        <v>0</v>
      </c>
      <c r="R927" s="9">
        <v>0</v>
      </c>
      <c r="S927" s="9">
        <v>0</v>
      </c>
      <c r="T927" s="9">
        <v>0</v>
      </c>
      <c r="U927" s="10">
        <f t="shared" si="302"/>
        <v>0</v>
      </c>
    </row>
    <row r="928" spans="2:21">
      <c r="B928" s="11"/>
      <c r="C928" s="6"/>
      <c r="D928" s="6" t="s">
        <v>37</v>
      </c>
      <c r="E928" s="17" t="s">
        <v>38</v>
      </c>
      <c r="F928" s="18">
        <v>49700</v>
      </c>
      <c r="G928" s="9">
        <f>SUM(H928+Q928)</f>
        <v>63650</v>
      </c>
      <c r="H928" s="9">
        <f>SUM(I928+L928+M928+N928+O928+P928)</f>
        <v>63650</v>
      </c>
      <c r="I928" s="9">
        <f>SUM(J928:K928)</f>
        <v>63650</v>
      </c>
      <c r="J928" s="9">
        <v>0</v>
      </c>
      <c r="K928" s="9">
        <v>63650</v>
      </c>
      <c r="L928" s="9">
        <v>0</v>
      </c>
      <c r="M928" s="9">
        <v>0</v>
      </c>
      <c r="N928" s="9">
        <v>0</v>
      </c>
      <c r="O928" s="9">
        <v>0</v>
      </c>
      <c r="P928" s="9">
        <v>0</v>
      </c>
      <c r="Q928" s="9">
        <f>SUM(R928+T928)</f>
        <v>0</v>
      </c>
      <c r="R928" s="9">
        <v>0</v>
      </c>
      <c r="S928" s="9">
        <v>0</v>
      </c>
      <c r="T928" s="9">
        <v>0</v>
      </c>
      <c r="U928" s="10">
        <f t="shared" si="302"/>
        <v>1.2806841046277666</v>
      </c>
    </row>
    <row r="929" spans="2:21">
      <c r="B929" s="11"/>
      <c r="C929" s="6"/>
      <c r="D929" s="6" t="s">
        <v>183</v>
      </c>
      <c r="E929" s="17" t="s">
        <v>38</v>
      </c>
      <c r="F929" s="18">
        <v>235857</v>
      </c>
      <c r="G929" s="9">
        <f>SUM(H929+Q929)</f>
        <v>1330</v>
      </c>
      <c r="H929" s="9">
        <f>SUM(I929+L929+M929+N929+O929+P929)</f>
        <v>1330</v>
      </c>
      <c r="I929" s="9">
        <f>SUM(J929:K929)</f>
        <v>0</v>
      </c>
      <c r="J929" s="9">
        <v>0</v>
      </c>
      <c r="K929" s="9">
        <v>0</v>
      </c>
      <c r="L929" s="9">
        <v>0</v>
      </c>
      <c r="M929" s="9">
        <v>0</v>
      </c>
      <c r="N929" s="9">
        <v>1330</v>
      </c>
      <c r="O929" s="9">
        <v>0</v>
      </c>
      <c r="P929" s="9">
        <v>0</v>
      </c>
      <c r="Q929" s="9">
        <f>SUM(R929+T929)</f>
        <v>0</v>
      </c>
      <c r="R929" s="9">
        <v>0</v>
      </c>
      <c r="S929" s="9">
        <v>0</v>
      </c>
      <c r="T929" s="9">
        <v>0</v>
      </c>
      <c r="U929" s="10">
        <f t="shared" si="302"/>
        <v>5.6390100781405685E-3</v>
      </c>
    </row>
    <row r="930" spans="2:21">
      <c r="B930" s="11"/>
      <c r="C930" s="6"/>
      <c r="D930" s="6" t="s">
        <v>128</v>
      </c>
      <c r="E930" s="17" t="s">
        <v>129</v>
      </c>
      <c r="F930" s="18">
        <v>1700</v>
      </c>
      <c r="G930" s="9">
        <f>SUM(H930+Q930)</f>
        <v>1700</v>
      </c>
      <c r="H930" s="9">
        <f>SUM(I930+L930+M930+N930+O930+P930)</f>
        <v>1700</v>
      </c>
      <c r="I930" s="9">
        <f>SUM(J930:K930)</f>
        <v>1700</v>
      </c>
      <c r="J930" s="9">
        <v>0</v>
      </c>
      <c r="K930" s="9">
        <v>1700</v>
      </c>
      <c r="L930" s="9">
        <v>0</v>
      </c>
      <c r="M930" s="9">
        <v>0</v>
      </c>
      <c r="N930" s="9">
        <v>0</v>
      </c>
      <c r="O930" s="9">
        <v>0</v>
      </c>
      <c r="P930" s="9">
        <v>0</v>
      </c>
      <c r="Q930" s="9">
        <f>SUM(R930+T930)</f>
        <v>0</v>
      </c>
      <c r="R930" s="9">
        <v>0</v>
      </c>
      <c r="S930" s="9">
        <v>0</v>
      </c>
      <c r="T930" s="9">
        <v>0</v>
      </c>
      <c r="U930" s="10">
        <f t="shared" si="302"/>
        <v>1</v>
      </c>
    </row>
    <row r="931" spans="2:21">
      <c r="B931" s="11"/>
      <c r="C931" s="6"/>
      <c r="D931" s="6" t="s">
        <v>167</v>
      </c>
      <c r="E931" s="17" t="s">
        <v>82</v>
      </c>
      <c r="F931" s="18">
        <v>600</v>
      </c>
      <c r="G931" s="9">
        <f>SUM(H931+Q931)</f>
        <v>600</v>
      </c>
      <c r="H931" s="9">
        <f>SUM(I931+L931+M931+N931+O931+P931)</f>
        <v>600</v>
      </c>
      <c r="I931" s="9">
        <f>SUM(J931:K931)</f>
        <v>600</v>
      </c>
      <c r="J931" s="9">
        <v>0</v>
      </c>
      <c r="K931" s="9">
        <v>600</v>
      </c>
      <c r="L931" s="9">
        <v>0</v>
      </c>
      <c r="M931" s="9">
        <v>0</v>
      </c>
      <c r="N931" s="9">
        <v>0</v>
      </c>
      <c r="O931" s="9">
        <v>0</v>
      </c>
      <c r="P931" s="9">
        <v>0</v>
      </c>
      <c r="Q931" s="9">
        <f>SUM(R931+T931)</f>
        <v>0</v>
      </c>
      <c r="R931" s="9">
        <v>0</v>
      </c>
      <c r="S931" s="9">
        <v>0</v>
      </c>
      <c r="T931" s="9">
        <v>0</v>
      </c>
      <c r="U931" s="10">
        <f t="shared" si="302"/>
        <v>1</v>
      </c>
    </row>
    <row r="932" spans="2:21">
      <c r="B932" s="6"/>
      <c r="C932" s="6"/>
      <c r="D932" s="6">
        <v>4417</v>
      </c>
      <c r="E932" s="17" t="s">
        <v>82</v>
      </c>
      <c r="F932" s="18">
        <v>4200</v>
      </c>
      <c r="G932" s="9">
        <v>0</v>
      </c>
      <c r="H932" s="9">
        <v>0</v>
      </c>
      <c r="I932" s="9">
        <v>0</v>
      </c>
      <c r="J932" s="9">
        <v>0</v>
      </c>
      <c r="K932" s="9">
        <v>0</v>
      </c>
      <c r="L932" s="9">
        <v>0</v>
      </c>
      <c r="M932" s="9">
        <v>0</v>
      </c>
      <c r="N932" s="9">
        <v>0</v>
      </c>
      <c r="O932" s="9">
        <v>0</v>
      </c>
      <c r="P932" s="9">
        <v>0</v>
      </c>
      <c r="Q932" s="9">
        <v>0</v>
      </c>
      <c r="R932" s="9">
        <v>0</v>
      </c>
      <c r="S932" s="9">
        <v>0</v>
      </c>
      <c r="T932" s="9">
        <v>0</v>
      </c>
      <c r="U932" s="10">
        <f t="shared" si="302"/>
        <v>0</v>
      </c>
    </row>
    <row r="933" spans="2:21">
      <c r="B933" s="11"/>
      <c r="C933" s="6"/>
      <c r="D933" s="6" t="s">
        <v>130</v>
      </c>
      <c r="E933" s="17" t="s">
        <v>83</v>
      </c>
      <c r="F933" s="18">
        <v>6718</v>
      </c>
      <c r="G933" s="9">
        <f>SUM(H933+Q933)</f>
        <v>6718</v>
      </c>
      <c r="H933" s="9">
        <f>SUM(I933+L933+M933+N933+O933+P933)</f>
        <v>6718</v>
      </c>
      <c r="I933" s="9">
        <f>SUM(J933:K933)</f>
        <v>6718</v>
      </c>
      <c r="J933" s="9">
        <v>0</v>
      </c>
      <c r="K933" s="9">
        <v>6718</v>
      </c>
      <c r="L933" s="9">
        <v>0</v>
      </c>
      <c r="M933" s="9">
        <v>0</v>
      </c>
      <c r="N933" s="9">
        <v>0</v>
      </c>
      <c r="O933" s="9">
        <v>0</v>
      </c>
      <c r="P933" s="9">
        <v>0</v>
      </c>
      <c r="Q933" s="9">
        <f>SUM(R933+T933)</f>
        <v>0</v>
      </c>
      <c r="R933" s="9">
        <v>0</v>
      </c>
      <c r="S933" s="9">
        <v>0</v>
      </c>
      <c r="T933" s="9">
        <v>0</v>
      </c>
      <c r="U933" s="10">
        <f t="shared" si="302"/>
        <v>1</v>
      </c>
    </row>
    <row r="934" spans="2:21">
      <c r="B934" s="6"/>
      <c r="C934" s="6"/>
      <c r="D934" s="6">
        <v>4447</v>
      </c>
      <c r="E934" s="17" t="s">
        <v>83</v>
      </c>
      <c r="F934" s="18">
        <v>22996</v>
      </c>
      <c r="G934" s="9">
        <v>0</v>
      </c>
      <c r="H934" s="9">
        <v>0</v>
      </c>
      <c r="I934" s="9">
        <v>0</v>
      </c>
      <c r="J934" s="9">
        <v>0</v>
      </c>
      <c r="K934" s="9">
        <v>0</v>
      </c>
      <c r="L934" s="9">
        <v>0</v>
      </c>
      <c r="M934" s="9">
        <v>0</v>
      </c>
      <c r="N934" s="9">
        <v>0</v>
      </c>
      <c r="O934" s="9">
        <v>0</v>
      </c>
      <c r="P934" s="9">
        <v>0</v>
      </c>
      <c r="Q934" s="9">
        <v>0</v>
      </c>
      <c r="R934" s="9">
        <v>0</v>
      </c>
      <c r="S934" s="9">
        <v>0</v>
      </c>
      <c r="T934" s="9">
        <v>0</v>
      </c>
      <c r="U934" s="10">
        <f t="shared" si="302"/>
        <v>0</v>
      </c>
    </row>
    <row r="935" spans="2:21">
      <c r="B935" s="6"/>
      <c r="C935" s="6"/>
      <c r="D935" s="6">
        <v>4580</v>
      </c>
      <c r="E935" s="17" t="s">
        <v>149</v>
      </c>
      <c r="F935" s="18">
        <v>93</v>
      </c>
      <c r="G935" s="9">
        <v>0</v>
      </c>
      <c r="H935" s="9">
        <v>0</v>
      </c>
      <c r="I935" s="9">
        <v>0</v>
      </c>
      <c r="J935" s="9">
        <v>0</v>
      </c>
      <c r="K935" s="9">
        <v>0</v>
      </c>
      <c r="L935" s="9">
        <v>0</v>
      </c>
      <c r="M935" s="9">
        <v>0</v>
      </c>
      <c r="N935" s="9">
        <v>0</v>
      </c>
      <c r="O935" s="9">
        <v>0</v>
      </c>
      <c r="P935" s="9">
        <v>0</v>
      </c>
      <c r="Q935" s="9">
        <v>0</v>
      </c>
      <c r="R935" s="9">
        <v>0</v>
      </c>
      <c r="S935" s="9">
        <v>0</v>
      </c>
      <c r="T935" s="9">
        <v>0</v>
      </c>
      <c r="U935" s="10">
        <f t="shared" si="302"/>
        <v>0</v>
      </c>
    </row>
    <row r="936" spans="2:21">
      <c r="B936" s="11"/>
      <c r="C936" s="6"/>
      <c r="D936" s="6" t="s">
        <v>151</v>
      </c>
      <c r="E936" s="17" t="s">
        <v>111</v>
      </c>
      <c r="F936" s="18">
        <v>441</v>
      </c>
      <c r="G936" s="9">
        <f>SUM(H936+Q936)</f>
        <v>500</v>
      </c>
      <c r="H936" s="9">
        <f>SUM(I936+L936+M936+N936+O936+P936)</f>
        <v>500</v>
      </c>
      <c r="I936" s="9">
        <f>SUM(J936:K936)</f>
        <v>500</v>
      </c>
      <c r="J936" s="9">
        <v>0</v>
      </c>
      <c r="K936" s="9">
        <v>500</v>
      </c>
      <c r="L936" s="9">
        <v>0</v>
      </c>
      <c r="M936" s="9">
        <v>0</v>
      </c>
      <c r="N936" s="9">
        <v>0</v>
      </c>
      <c r="O936" s="9">
        <v>0</v>
      </c>
      <c r="P936" s="9">
        <v>0</v>
      </c>
      <c r="Q936" s="9">
        <f>SUM(R936+T936)</f>
        <v>0</v>
      </c>
      <c r="R936" s="9">
        <v>0</v>
      </c>
      <c r="S936" s="9">
        <v>0</v>
      </c>
      <c r="T936" s="9">
        <v>0</v>
      </c>
      <c r="U936" s="10">
        <f t="shared" si="302"/>
        <v>1.1337868480725624</v>
      </c>
    </row>
    <row r="937" spans="2:21" ht="22.5">
      <c r="B937" s="11"/>
      <c r="C937" s="6"/>
      <c r="D937" s="6" t="s">
        <v>168</v>
      </c>
      <c r="E937" s="17" t="s">
        <v>169</v>
      </c>
      <c r="F937" s="18">
        <v>343</v>
      </c>
      <c r="G937" s="9">
        <f>SUM(H937+Q937)</f>
        <v>800</v>
      </c>
      <c r="H937" s="9">
        <f>SUM(I937+L937+M937+N937+O937+P937)</f>
        <v>800</v>
      </c>
      <c r="I937" s="9">
        <f>SUM(J937:K937)</f>
        <v>800</v>
      </c>
      <c r="J937" s="9">
        <v>0</v>
      </c>
      <c r="K937" s="9">
        <v>800</v>
      </c>
      <c r="L937" s="9">
        <v>0</v>
      </c>
      <c r="M937" s="9">
        <v>0</v>
      </c>
      <c r="N937" s="9">
        <v>0</v>
      </c>
      <c r="O937" s="9">
        <v>0</v>
      </c>
      <c r="P937" s="9">
        <v>0</v>
      </c>
      <c r="Q937" s="9">
        <f>SUM(R937+T937)</f>
        <v>0</v>
      </c>
      <c r="R937" s="9">
        <v>0</v>
      </c>
      <c r="S937" s="9">
        <v>0</v>
      </c>
      <c r="T937" s="9">
        <v>0</v>
      </c>
      <c r="U937" s="10">
        <f t="shared" si="302"/>
        <v>2.3323615160349855</v>
      </c>
    </row>
    <row r="938" spans="2:21" ht="22.5">
      <c r="B938" s="6"/>
      <c r="C938" s="6"/>
      <c r="D938" s="6">
        <v>4707</v>
      </c>
      <c r="E938" s="17" t="s">
        <v>169</v>
      </c>
      <c r="F938" s="18">
        <v>1500</v>
      </c>
      <c r="G938" s="9">
        <v>0</v>
      </c>
      <c r="H938" s="9">
        <v>0</v>
      </c>
      <c r="I938" s="9">
        <v>0</v>
      </c>
      <c r="J938" s="9">
        <v>0</v>
      </c>
      <c r="K938" s="9">
        <v>0</v>
      </c>
      <c r="L938" s="9">
        <v>0</v>
      </c>
      <c r="M938" s="9">
        <v>0</v>
      </c>
      <c r="N938" s="9">
        <v>0</v>
      </c>
      <c r="O938" s="9">
        <v>0</v>
      </c>
      <c r="P938" s="9">
        <v>0</v>
      </c>
      <c r="Q938" s="9">
        <v>0</v>
      </c>
      <c r="R938" s="9">
        <v>0</v>
      </c>
      <c r="S938" s="9">
        <v>0</v>
      </c>
      <c r="T938" s="9">
        <v>0</v>
      </c>
      <c r="U938" s="10">
        <f t="shared" si="302"/>
        <v>0</v>
      </c>
    </row>
    <row r="939" spans="2:21">
      <c r="B939" s="11"/>
      <c r="C939" s="6"/>
      <c r="D939" s="6" t="s">
        <v>131</v>
      </c>
      <c r="E939" s="17" t="s">
        <v>132</v>
      </c>
      <c r="F939" s="18">
        <v>0</v>
      </c>
      <c r="G939" s="9">
        <f>SUM(H939+Q939)</f>
        <v>626</v>
      </c>
      <c r="H939" s="9">
        <f>SUM(I939+L939+M939+N939+O939+P939)</f>
        <v>626</v>
      </c>
      <c r="I939" s="9">
        <f>SUM(J939:K939)</f>
        <v>626</v>
      </c>
      <c r="J939" s="9">
        <v>626</v>
      </c>
      <c r="K939" s="9">
        <v>0</v>
      </c>
      <c r="L939" s="9">
        <v>0</v>
      </c>
      <c r="M939" s="9">
        <v>0</v>
      </c>
      <c r="N939" s="9">
        <v>0</v>
      </c>
      <c r="O939" s="9">
        <v>0</v>
      </c>
      <c r="P939" s="9">
        <v>0</v>
      </c>
      <c r="Q939" s="9">
        <f>SUM(R939+T939)</f>
        <v>0</v>
      </c>
      <c r="R939" s="9">
        <v>0</v>
      </c>
      <c r="S939" s="9">
        <v>0</v>
      </c>
      <c r="T939" s="9">
        <v>0</v>
      </c>
      <c r="U939" s="10">
        <v>0</v>
      </c>
    </row>
    <row r="940" spans="2:21">
      <c r="B940" s="11"/>
      <c r="C940" s="6"/>
      <c r="D940" s="6" t="s">
        <v>374</v>
      </c>
      <c r="E940" s="17" t="s">
        <v>132</v>
      </c>
      <c r="F940" s="18">
        <v>0</v>
      </c>
      <c r="G940" s="9">
        <f>SUM(H940+Q940)</f>
        <v>1457</v>
      </c>
      <c r="H940" s="9">
        <f>SUM(I940+L940+M940+N940+O940+P940)</f>
        <v>1457</v>
      </c>
      <c r="I940" s="9">
        <f>SUM(J940:K940)</f>
        <v>0</v>
      </c>
      <c r="J940" s="9">
        <v>0</v>
      </c>
      <c r="K940" s="9">
        <v>0</v>
      </c>
      <c r="L940" s="9">
        <v>0</v>
      </c>
      <c r="M940" s="9">
        <v>0</v>
      </c>
      <c r="N940" s="9">
        <v>1457</v>
      </c>
      <c r="O940" s="9">
        <v>0</v>
      </c>
      <c r="P940" s="9">
        <v>0</v>
      </c>
      <c r="Q940" s="9">
        <f>SUM(R940+T940)</f>
        <v>0</v>
      </c>
      <c r="R940" s="9">
        <v>0</v>
      </c>
      <c r="S940" s="9">
        <v>0</v>
      </c>
      <c r="T940" s="9">
        <v>0</v>
      </c>
      <c r="U940" s="10">
        <v>0</v>
      </c>
    </row>
    <row r="941" spans="2:21">
      <c r="B941" s="5" t="s">
        <v>375</v>
      </c>
      <c r="C941" s="6"/>
      <c r="D941" s="6"/>
      <c r="E941" s="17" t="s">
        <v>376</v>
      </c>
      <c r="F941" s="9">
        <f t="shared" ref="F941:T941" si="308">SUM(F942+F958+F969+F989+F1013+F1017+F1019+F1034+F1039)</f>
        <v>15652954</v>
      </c>
      <c r="G941" s="9">
        <f t="shared" si="308"/>
        <v>15338893</v>
      </c>
      <c r="H941" s="9">
        <f t="shared" si="308"/>
        <v>14683893</v>
      </c>
      <c r="I941" s="9">
        <f t="shared" si="308"/>
        <v>12352906</v>
      </c>
      <c r="J941" s="9">
        <f t="shared" si="308"/>
        <v>9526313</v>
      </c>
      <c r="K941" s="9">
        <f t="shared" si="308"/>
        <v>2826593</v>
      </c>
      <c r="L941" s="9">
        <f t="shared" si="308"/>
        <v>2054000</v>
      </c>
      <c r="M941" s="9">
        <f t="shared" si="308"/>
        <v>276987</v>
      </c>
      <c r="N941" s="9">
        <f t="shared" si="308"/>
        <v>0</v>
      </c>
      <c r="O941" s="9">
        <f t="shared" si="308"/>
        <v>0</v>
      </c>
      <c r="P941" s="9">
        <f t="shared" si="308"/>
        <v>0</v>
      </c>
      <c r="Q941" s="9">
        <f t="shared" si="308"/>
        <v>655000</v>
      </c>
      <c r="R941" s="9">
        <f t="shared" si="308"/>
        <v>655000</v>
      </c>
      <c r="S941" s="9">
        <f t="shared" si="308"/>
        <v>0</v>
      </c>
      <c r="T941" s="9">
        <f t="shared" si="308"/>
        <v>0</v>
      </c>
      <c r="U941" s="10">
        <f t="shared" ref="U941:U953" si="309">G941/F941</f>
        <v>0.97993599163455025</v>
      </c>
    </row>
    <row r="942" spans="2:21">
      <c r="B942" s="11"/>
      <c r="C942" s="6" t="s">
        <v>377</v>
      </c>
      <c r="D942" s="6"/>
      <c r="E942" s="17" t="s">
        <v>378</v>
      </c>
      <c r="F942" s="9">
        <f t="shared" ref="F942:S942" si="310">SUM(F943:F957)</f>
        <v>2497211</v>
      </c>
      <c r="G942" s="9">
        <f t="shared" si="310"/>
        <v>2526976</v>
      </c>
      <c r="H942" s="9">
        <f t="shared" si="310"/>
        <v>2526976</v>
      </c>
      <c r="I942" s="9">
        <f t="shared" si="310"/>
        <v>2526976</v>
      </c>
      <c r="J942" s="9">
        <f t="shared" si="310"/>
        <v>2371371</v>
      </c>
      <c r="K942" s="9">
        <f t="shared" si="310"/>
        <v>155605</v>
      </c>
      <c r="L942" s="9">
        <f t="shared" si="310"/>
        <v>0</v>
      </c>
      <c r="M942" s="9">
        <f t="shared" si="310"/>
        <v>0</v>
      </c>
      <c r="N942" s="9">
        <f t="shared" si="310"/>
        <v>0</v>
      </c>
      <c r="O942" s="9">
        <f t="shared" si="310"/>
        <v>0</v>
      </c>
      <c r="P942" s="9">
        <f t="shared" si="310"/>
        <v>0</v>
      </c>
      <c r="Q942" s="9">
        <f t="shared" si="310"/>
        <v>0</v>
      </c>
      <c r="R942" s="9">
        <f t="shared" si="310"/>
        <v>0</v>
      </c>
      <c r="S942" s="9">
        <f t="shared" si="310"/>
        <v>0</v>
      </c>
      <c r="T942" s="9">
        <f>SUM(T944:T957)</f>
        <v>0</v>
      </c>
      <c r="U942" s="10">
        <f t="shared" si="309"/>
        <v>1.0119192971679205</v>
      </c>
    </row>
    <row r="943" spans="2:21">
      <c r="B943" s="6"/>
      <c r="C943" s="6"/>
      <c r="D943" s="6">
        <v>3020</v>
      </c>
      <c r="E943" s="17" t="s">
        <v>379</v>
      </c>
      <c r="F943" s="9">
        <v>1000</v>
      </c>
      <c r="G943" s="9">
        <v>0</v>
      </c>
      <c r="H943" s="9">
        <v>0</v>
      </c>
      <c r="I943" s="9">
        <v>0</v>
      </c>
      <c r="J943" s="9">
        <v>0</v>
      </c>
      <c r="K943" s="9">
        <v>0</v>
      </c>
      <c r="L943" s="9">
        <v>0</v>
      </c>
      <c r="M943" s="9">
        <v>0</v>
      </c>
      <c r="N943" s="9">
        <v>0</v>
      </c>
      <c r="O943" s="9">
        <v>0</v>
      </c>
      <c r="P943" s="9">
        <v>0</v>
      </c>
      <c r="Q943" s="9">
        <v>0</v>
      </c>
      <c r="R943" s="9">
        <v>0</v>
      </c>
      <c r="S943" s="9">
        <v>0</v>
      </c>
      <c r="T943" s="9">
        <v>0</v>
      </c>
      <c r="U943" s="10">
        <f t="shared" si="309"/>
        <v>0</v>
      </c>
    </row>
    <row r="944" spans="2:21">
      <c r="B944" s="11"/>
      <c r="C944" s="6"/>
      <c r="D944" s="6" t="s">
        <v>120</v>
      </c>
      <c r="E944" s="17" t="s">
        <v>77</v>
      </c>
      <c r="F944" s="18">
        <v>1844634</v>
      </c>
      <c r="G944" s="9">
        <f t="shared" ref="G944:G950" si="311">SUM(H944+Q944)</f>
        <v>1840843</v>
      </c>
      <c r="H944" s="9">
        <f t="shared" ref="H944:H950" si="312">SUM(I944+L944+M944+N944+O944+P944)</f>
        <v>1840843</v>
      </c>
      <c r="I944" s="9">
        <f t="shared" ref="I944:I950" si="313">SUM(J944:K944)</f>
        <v>1840843</v>
      </c>
      <c r="J944" s="9">
        <v>1840843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f t="shared" ref="Q944:Q950" si="314">SUM(R944+T944)</f>
        <v>0</v>
      </c>
      <c r="R944" s="9">
        <v>0</v>
      </c>
      <c r="S944" s="9">
        <v>0</v>
      </c>
      <c r="T944" s="9">
        <v>0</v>
      </c>
      <c r="U944" s="10">
        <f t="shared" si="309"/>
        <v>0.99794484976423503</v>
      </c>
    </row>
    <row r="945" spans="2:21">
      <c r="B945" s="11"/>
      <c r="C945" s="6"/>
      <c r="D945" s="6" t="s">
        <v>121</v>
      </c>
      <c r="E945" s="17" t="s">
        <v>78</v>
      </c>
      <c r="F945" s="18">
        <v>121894</v>
      </c>
      <c r="G945" s="9">
        <f t="shared" si="311"/>
        <v>158623</v>
      </c>
      <c r="H945" s="9">
        <f t="shared" si="312"/>
        <v>158623</v>
      </c>
      <c r="I945" s="9">
        <f t="shared" si="313"/>
        <v>158623</v>
      </c>
      <c r="J945" s="9">
        <v>158623</v>
      </c>
      <c r="K945" s="9">
        <v>0</v>
      </c>
      <c r="L945" s="9">
        <v>0</v>
      </c>
      <c r="M945" s="9">
        <v>0</v>
      </c>
      <c r="N945" s="9">
        <v>0</v>
      </c>
      <c r="O945" s="9">
        <v>0</v>
      </c>
      <c r="P945" s="9">
        <v>0</v>
      </c>
      <c r="Q945" s="9">
        <f t="shared" si="314"/>
        <v>0</v>
      </c>
      <c r="R945" s="9">
        <v>0</v>
      </c>
      <c r="S945" s="9">
        <v>0</v>
      </c>
      <c r="T945" s="9">
        <v>0</v>
      </c>
      <c r="U945" s="10">
        <f t="shared" si="309"/>
        <v>1.3013191789587675</v>
      </c>
    </row>
    <row r="946" spans="2:21">
      <c r="B946" s="11"/>
      <c r="C946" s="6"/>
      <c r="D946" s="6" t="s">
        <v>122</v>
      </c>
      <c r="E946" s="17" t="s">
        <v>79</v>
      </c>
      <c r="F946" s="18">
        <v>316843</v>
      </c>
      <c r="G946" s="9">
        <f t="shared" si="311"/>
        <v>318600</v>
      </c>
      <c r="H946" s="9">
        <f t="shared" si="312"/>
        <v>318600</v>
      </c>
      <c r="I946" s="9">
        <f t="shared" si="313"/>
        <v>318600</v>
      </c>
      <c r="J946" s="9">
        <v>318600</v>
      </c>
      <c r="K946" s="9">
        <v>0</v>
      </c>
      <c r="L946" s="9">
        <v>0</v>
      </c>
      <c r="M946" s="9">
        <v>0</v>
      </c>
      <c r="N946" s="9">
        <v>0</v>
      </c>
      <c r="O946" s="9">
        <v>0</v>
      </c>
      <c r="P946" s="9">
        <v>0</v>
      </c>
      <c r="Q946" s="9">
        <f t="shared" si="314"/>
        <v>0</v>
      </c>
      <c r="R946" s="9">
        <v>0</v>
      </c>
      <c r="S946" s="9">
        <v>0</v>
      </c>
      <c r="T946" s="9">
        <v>0</v>
      </c>
      <c r="U946" s="10">
        <f t="shared" si="309"/>
        <v>1.0055453331776305</v>
      </c>
    </row>
    <row r="947" spans="2:21">
      <c r="B947" s="11"/>
      <c r="C947" s="6"/>
      <c r="D947" s="6" t="s">
        <v>123</v>
      </c>
      <c r="E947" s="17" t="s">
        <v>80</v>
      </c>
      <c r="F947" s="18">
        <v>36975</v>
      </c>
      <c r="G947" s="9">
        <f t="shared" si="311"/>
        <v>43126</v>
      </c>
      <c r="H947" s="9">
        <f t="shared" si="312"/>
        <v>43126</v>
      </c>
      <c r="I947" s="9">
        <f t="shared" si="313"/>
        <v>43126</v>
      </c>
      <c r="J947" s="9">
        <v>43126</v>
      </c>
      <c r="K947" s="9">
        <v>0</v>
      </c>
      <c r="L947" s="9">
        <v>0</v>
      </c>
      <c r="M947" s="9">
        <v>0</v>
      </c>
      <c r="N947" s="9">
        <v>0</v>
      </c>
      <c r="O947" s="9">
        <v>0</v>
      </c>
      <c r="P947" s="9">
        <v>0</v>
      </c>
      <c r="Q947" s="9">
        <f t="shared" si="314"/>
        <v>0</v>
      </c>
      <c r="R947" s="9">
        <v>0</v>
      </c>
      <c r="S947" s="9">
        <v>0</v>
      </c>
      <c r="T947" s="9">
        <v>0</v>
      </c>
      <c r="U947" s="10">
        <f t="shared" si="309"/>
        <v>1.1663556457065585</v>
      </c>
    </row>
    <row r="948" spans="2:21">
      <c r="B948" s="11"/>
      <c r="C948" s="6"/>
      <c r="D948" s="6" t="s">
        <v>125</v>
      </c>
      <c r="E948" s="17" t="s">
        <v>65</v>
      </c>
      <c r="F948" s="18">
        <v>18745</v>
      </c>
      <c r="G948" s="9">
        <f t="shared" si="311"/>
        <v>8300</v>
      </c>
      <c r="H948" s="9">
        <f t="shared" si="312"/>
        <v>8300</v>
      </c>
      <c r="I948" s="9">
        <f t="shared" si="313"/>
        <v>8300</v>
      </c>
      <c r="J948" s="9">
        <v>0</v>
      </c>
      <c r="K948" s="9">
        <v>8300</v>
      </c>
      <c r="L948" s="9">
        <v>0</v>
      </c>
      <c r="M948" s="9">
        <v>0</v>
      </c>
      <c r="N948" s="9">
        <v>0</v>
      </c>
      <c r="O948" s="9">
        <v>0</v>
      </c>
      <c r="P948" s="9">
        <v>0</v>
      </c>
      <c r="Q948" s="9">
        <f t="shared" si="314"/>
        <v>0</v>
      </c>
      <c r="R948" s="9">
        <v>0</v>
      </c>
      <c r="S948" s="9">
        <v>0</v>
      </c>
      <c r="T948" s="9">
        <v>0</v>
      </c>
      <c r="U948" s="10">
        <f t="shared" si="309"/>
        <v>0.44278474259802614</v>
      </c>
    </row>
    <row r="949" spans="2:21">
      <c r="B949" s="11"/>
      <c r="C949" s="6"/>
      <c r="D949" s="6" t="s">
        <v>218</v>
      </c>
      <c r="E949" s="17" t="s">
        <v>195</v>
      </c>
      <c r="F949" s="18">
        <v>4949</v>
      </c>
      <c r="G949" s="9">
        <f t="shared" si="311"/>
        <v>7900</v>
      </c>
      <c r="H949" s="9">
        <f t="shared" si="312"/>
        <v>7900</v>
      </c>
      <c r="I949" s="9">
        <f t="shared" si="313"/>
        <v>7900</v>
      </c>
      <c r="J949" s="9">
        <v>0</v>
      </c>
      <c r="K949" s="9">
        <v>7900</v>
      </c>
      <c r="L949" s="9">
        <v>0</v>
      </c>
      <c r="M949" s="9">
        <v>0</v>
      </c>
      <c r="N949" s="9">
        <v>0</v>
      </c>
      <c r="O949" s="9">
        <v>0</v>
      </c>
      <c r="P949" s="9">
        <v>0</v>
      </c>
      <c r="Q949" s="9">
        <f t="shared" si="314"/>
        <v>0</v>
      </c>
      <c r="R949" s="9">
        <v>0</v>
      </c>
      <c r="S949" s="9">
        <v>0</v>
      </c>
      <c r="T949" s="9">
        <v>0</v>
      </c>
      <c r="U949" s="10">
        <f t="shared" si="309"/>
        <v>1.5962820771873105</v>
      </c>
    </row>
    <row r="950" spans="2:21">
      <c r="B950" s="11"/>
      <c r="C950" s="6"/>
      <c r="D950" s="6" t="s">
        <v>88</v>
      </c>
      <c r="E950" s="17" t="s">
        <v>89</v>
      </c>
      <c r="F950" s="18">
        <v>22477</v>
      </c>
      <c r="G950" s="9">
        <f t="shared" si="311"/>
        <v>13600</v>
      </c>
      <c r="H950" s="9">
        <f t="shared" si="312"/>
        <v>13600</v>
      </c>
      <c r="I950" s="9">
        <f t="shared" si="313"/>
        <v>13600</v>
      </c>
      <c r="J950" s="9">
        <v>0</v>
      </c>
      <c r="K950" s="9">
        <v>13600</v>
      </c>
      <c r="L950" s="9">
        <v>0</v>
      </c>
      <c r="M950" s="9">
        <v>0</v>
      </c>
      <c r="N950" s="9">
        <v>0</v>
      </c>
      <c r="O950" s="9">
        <v>0</v>
      </c>
      <c r="P950" s="9">
        <v>0</v>
      </c>
      <c r="Q950" s="9">
        <f t="shared" si="314"/>
        <v>0</v>
      </c>
      <c r="R950" s="9">
        <v>0</v>
      </c>
      <c r="S950" s="9">
        <v>0</v>
      </c>
      <c r="T950" s="9">
        <v>0</v>
      </c>
      <c r="U950" s="10">
        <f t="shared" si="309"/>
        <v>0.60506295324109094</v>
      </c>
    </row>
    <row r="951" spans="2:21">
      <c r="B951" s="6"/>
      <c r="C951" s="6"/>
      <c r="D951" s="6">
        <v>4270</v>
      </c>
      <c r="E951" s="17" t="s">
        <v>98</v>
      </c>
      <c r="F951" s="18">
        <v>6401</v>
      </c>
      <c r="G951" s="9">
        <v>0</v>
      </c>
      <c r="H951" s="9">
        <v>0</v>
      </c>
      <c r="I951" s="9">
        <v>0</v>
      </c>
      <c r="J951" s="9">
        <v>0</v>
      </c>
      <c r="K951" s="9">
        <v>0</v>
      </c>
      <c r="L951" s="9">
        <v>0</v>
      </c>
      <c r="M951" s="9">
        <v>0</v>
      </c>
      <c r="N951" s="9">
        <v>0</v>
      </c>
      <c r="O951" s="9">
        <v>0</v>
      </c>
      <c r="P951" s="9">
        <v>0</v>
      </c>
      <c r="Q951" s="9">
        <v>0</v>
      </c>
      <c r="R951" s="9">
        <v>0</v>
      </c>
      <c r="S951" s="9">
        <v>0</v>
      </c>
      <c r="T951" s="9">
        <v>0</v>
      </c>
      <c r="U951" s="10">
        <f t="shared" si="309"/>
        <v>0</v>
      </c>
    </row>
    <row r="952" spans="2:21">
      <c r="B952" s="11"/>
      <c r="C952" s="6"/>
      <c r="D952" s="6" t="s">
        <v>181</v>
      </c>
      <c r="E952" s="17" t="s">
        <v>182</v>
      </c>
      <c r="F952" s="18">
        <v>3198</v>
      </c>
      <c r="G952" s="9">
        <f t="shared" ref="G952:G957" si="315">SUM(H952+Q952)</f>
        <v>4410</v>
      </c>
      <c r="H952" s="9">
        <f t="shared" ref="H952:H957" si="316">SUM(I952+L952+M952+N952+O952+P952)</f>
        <v>4410</v>
      </c>
      <c r="I952" s="9">
        <f t="shared" ref="I952:I957" si="317">SUM(J952:K952)</f>
        <v>4410</v>
      </c>
      <c r="J952" s="9">
        <v>0</v>
      </c>
      <c r="K952" s="9">
        <v>4410</v>
      </c>
      <c r="L952" s="9">
        <v>0</v>
      </c>
      <c r="M952" s="9">
        <v>0</v>
      </c>
      <c r="N952" s="9">
        <v>0</v>
      </c>
      <c r="O952" s="9">
        <v>0</v>
      </c>
      <c r="P952" s="9">
        <v>0</v>
      </c>
      <c r="Q952" s="9">
        <f t="shared" ref="Q952:Q957" si="318">SUM(R952+T952)</f>
        <v>0</v>
      </c>
      <c r="R952" s="9">
        <v>0</v>
      </c>
      <c r="S952" s="9">
        <v>0</v>
      </c>
      <c r="T952" s="9">
        <v>0</v>
      </c>
      <c r="U952" s="10">
        <f t="shared" si="309"/>
        <v>1.3789868667917449</v>
      </c>
    </row>
    <row r="953" spans="2:21">
      <c r="B953" s="11"/>
      <c r="C953" s="6"/>
      <c r="D953" s="6" t="s">
        <v>37</v>
      </c>
      <c r="E953" s="17" t="s">
        <v>38</v>
      </c>
      <c r="F953" s="18">
        <v>4925</v>
      </c>
      <c r="G953" s="9">
        <f t="shared" si="315"/>
        <v>4235</v>
      </c>
      <c r="H953" s="9">
        <f t="shared" si="316"/>
        <v>4235</v>
      </c>
      <c r="I953" s="9">
        <f t="shared" si="317"/>
        <v>4235</v>
      </c>
      <c r="J953" s="9">
        <v>0</v>
      </c>
      <c r="K953" s="9">
        <v>4235</v>
      </c>
      <c r="L953" s="9">
        <v>0</v>
      </c>
      <c r="M953" s="9">
        <v>0</v>
      </c>
      <c r="N953" s="9">
        <v>0</v>
      </c>
      <c r="O953" s="9">
        <v>0</v>
      </c>
      <c r="P953" s="9">
        <v>0</v>
      </c>
      <c r="Q953" s="9">
        <f t="shared" si="318"/>
        <v>0</v>
      </c>
      <c r="R953" s="9">
        <v>0</v>
      </c>
      <c r="S953" s="9">
        <v>0</v>
      </c>
      <c r="T953" s="9">
        <v>0</v>
      </c>
      <c r="U953" s="10">
        <f t="shared" si="309"/>
        <v>0.85989847715736045</v>
      </c>
    </row>
    <row r="954" spans="2:21" ht="22.5">
      <c r="B954" s="11"/>
      <c r="C954" s="6"/>
      <c r="D954" s="6" t="s">
        <v>142</v>
      </c>
      <c r="E954" s="17" t="s">
        <v>90</v>
      </c>
      <c r="F954" s="18">
        <v>0</v>
      </c>
      <c r="G954" s="9">
        <f t="shared" si="315"/>
        <v>18170</v>
      </c>
      <c r="H954" s="9">
        <f t="shared" si="316"/>
        <v>18170</v>
      </c>
      <c r="I954" s="9">
        <f t="shared" si="317"/>
        <v>18170</v>
      </c>
      <c r="J954" s="9">
        <v>0</v>
      </c>
      <c r="K954" s="9">
        <v>18170</v>
      </c>
      <c r="L954" s="9">
        <v>0</v>
      </c>
      <c r="M954" s="9">
        <v>0</v>
      </c>
      <c r="N954" s="9">
        <v>0</v>
      </c>
      <c r="O954" s="9">
        <v>0</v>
      </c>
      <c r="P954" s="9">
        <v>0</v>
      </c>
      <c r="Q954" s="9">
        <f t="shared" si="318"/>
        <v>0</v>
      </c>
      <c r="R954" s="9">
        <v>0</v>
      </c>
      <c r="S954" s="9">
        <v>0</v>
      </c>
      <c r="T954" s="9">
        <v>0</v>
      </c>
      <c r="U954" s="10">
        <v>0</v>
      </c>
    </row>
    <row r="955" spans="2:21">
      <c r="B955" s="11"/>
      <c r="C955" s="6"/>
      <c r="D955" s="6" t="s">
        <v>130</v>
      </c>
      <c r="E955" s="17" t="s">
        <v>83</v>
      </c>
      <c r="F955" s="18">
        <v>114870</v>
      </c>
      <c r="G955" s="9">
        <f t="shared" si="315"/>
        <v>98540</v>
      </c>
      <c r="H955" s="9">
        <f t="shared" si="316"/>
        <v>98540</v>
      </c>
      <c r="I955" s="9">
        <f t="shared" si="317"/>
        <v>98540</v>
      </c>
      <c r="J955" s="9">
        <v>0</v>
      </c>
      <c r="K955" s="9">
        <v>98540</v>
      </c>
      <c r="L955" s="9">
        <v>0</v>
      </c>
      <c r="M955" s="9">
        <v>0</v>
      </c>
      <c r="N955" s="9">
        <v>0</v>
      </c>
      <c r="O955" s="9">
        <v>0</v>
      </c>
      <c r="P955" s="9">
        <v>0</v>
      </c>
      <c r="Q955" s="9">
        <f t="shared" si="318"/>
        <v>0</v>
      </c>
      <c r="R955" s="9">
        <v>0</v>
      </c>
      <c r="S955" s="9">
        <v>0</v>
      </c>
      <c r="T955" s="9">
        <v>0</v>
      </c>
      <c r="U955" s="10">
        <f>G955/F955</f>
        <v>0.85783929659615221</v>
      </c>
    </row>
    <row r="956" spans="2:21" ht="22.5">
      <c r="B956" s="11"/>
      <c r="C956" s="6"/>
      <c r="D956" s="6" t="s">
        <v>168</v>
      </c>
      <c r="E956" s="17" t="s">
        <v>169</v>
      </c>
      <c r="F956" s="18">
        <v>300</v>
      </c>
      <c r="G956" s="9">
        <f t="shared" si="315"/>
        <v>450</v>
      </c>
      <c r="H956" s="9">
        <f t="shared" si="316"/>
        <v>450</v>
      </c>
      <c r="I956" s="9">
        <f t="shared" si="317"/>
        <v>450</v>
      </c>
      <c r="J956" s="9">
        <v>0</v>
      </c>
      <c r="K956" s="9">
        <v>450</v>
      </c>
      <c r="L956" s="9">
        <v>0</v>
      </c>
      <c r="M956" s="9">
        <v>0</v>
      </c>
      <c r="N956" s="9">
        <v>0</v>
      </c>
      <c r="O956" s="9">
        <v>0</v>
      </c>
      <c r="P956" s="9">
        <v>0</v>
      </c>
      <c r="Q956" s="9">
        <f t="shared" si="318"/>
        <v>0</v>
      </c>
      <c r="R956" s="9">
        <v>0</v>
      </c>
      <c r="S956" s="9">
        <v>0</v>
      </c>
      <c r="T956" s="9">
        <v>0</v>
      </c>
      <c r="U956" s="10">
        <f>G956/F956</f>
        <v>1.5</v>
      </c>
    </row>
    <row r="957" spans="2:21">
      <c r="B957" s="11"/>
      <c r="C957" s="6"/>
      <c r="D957" s="6" t="s">
        <v>131</v>
      </c>
      <c r="E957" s="17" t="s">
        <v>132</v>
      </c>
      <c r="F957" s="18">
        <v>0</v>
      </c>
      <c r="G957" s="9">
        <f t="shared" si="315"/>
        <v>10179</v>
      </c>
      <c r="H957" s="9">
        <f t="shared" si="316"/>
        <v>10179</v>
      </c>
      <c r="I957" s="9">
        <f t="shared" si="317"/>
        <v>10179</v>
      </c>
      <c r="J957" s="9">
        <v>10179</v>
      </c>
      <c r="K957" s="9">
        <v>0</v>
      </c>
      <c r="L957" s="9">
        <v>0</v>
      </c>
      <c r="M957" s="9">
        <v>0</v>
      </c>
      <c r="N957" s="9">
        <v>0</v>
      </c>
      <c r="O957" s="9">
        <v>0</v>
      </c>
      <c r="P957" s="9">
        <v>0</v>
      </c>
      <c r="Q957" s="9">
        <f t="shared" si="318"/>
        <v>0</v>
      </c>
      <c r="R957" s="9">
        <v>0</v>
      </c>
      <c r="S957" s="9">
        <v>0</v>
      </c>
      <c r="T957" s="9">
        <v>0</v>
      </c>
      <c r="U957" s="10">
        <v>0</v>
      </c>
    </row>
    <row r="958" spans="2:21">
      <c r="B958" s="11"/>
      <c r="C958" s="6" t="s">
        <v>380</v>
      </c>
      <c r="D958" s="6"/>
      <c r="E958" s="17" t="s">
        <v>381</v>
      </c>
      <c r="F958" s="9">
        <f t="shared" ref="F958:T958" si="319">SUM(F959:F968)</f>
        <v>615527</v>
      </c>
      <c r="G958" s="9">
        <f t="shared" si="319"/>
        <v>580979</v>
      </c>
      <c r="H958" s="9">
        <f t="shared" si="319"/>
        <v>580979</v>
      </c>
      <c r="I958" s="9">
        <f t="shared" si="319"/>
        <v>66979</v>
      </c>
      <c r="J958" s="9">
        <f t="shared" si="319"/>
        <v>48737</v>
      </c>
      <c r="K958" s="9">
        <f t="shared" si="319"/>
        <v>18242</v>
      </c>
      <c r="L958" s="9">
        <f t="shared" si="319"/>
        <v>514000</v>
      </c>
      <c r="M958" s="9">
        <f t="shared" si="319"/>
        <v>0</v>
      </c>
      <c r="N958" s="9">
        <f t="shared" si="319"/>
        <v>0</v>
      </c>
      <c r="O958" s="9">
        <f t="shared" si="319"/>
        <v>0</v>
      </c>
      <c r="P958" s="9">
        <f t="shared" si="319"/>
        <v>0</v>
      </c>
      <c r="Q958" s="9">
        <f t="shared" si="319"/>
        <v>0</v>
      </c>
      <c r="R958" s="9">
        <f t="shared" si="319"/>
        <v>0</v>
      </c>
      <c r="S958" s="9">
        <f t="shared" si="319"/>
        <v>0</v>
      </c>
      <c r="T958" s="9">
        <f t="shared" si="319"/>
        <v>0</v>
      </c>
      <c r="U958" s="10">
        <f t="shared" ref="U958:U978" si="320">G958/F958</f>
        <v>0.94387248650343525</v>
      </c>
    </row>
    <row r="959" spans="2:21" ht="22.5">
      <c r="B959" s="11"/>
      <c r="C959" s="6"/>
      <c r="D959" s="6" t="s">
        <v>246</v>
      </c>
      <c r="E959" s="17" t="s">
        <v>247</v>
      </c>
      <c r="F959" s="18">
        <v>527000</v>
      </c>
      <c r="G959" s="9">
        <f t="shared" ref="G959:G968" si="321">SUM(H959+Q959)</f>
        <v>510000</v>
      </c>
      <c r="H959" s="9">
        <f t="shared" ref="H959:H968" si="322">SUM(I959+L959+M959+N959+O959+P959)</f>
        <v>510000</v>
      </c>
      <c r="I959" s="9">
        <f t="shared" ref="I959:I968" si="323">SUM(J959:K959)</f>
        <v>0</v>
      </c>
      <c r="J959" s="9">
        <v>0</v>
      </c>
      <c r="K959" s="9">
        <v>0</v>
      </c>
      <c r="L959" s="9">
        <v>510000</v>
      </c>
      <c r="M959" s="9">
        <v>0</v>
      </c>
      <c r="N959" s="9">
        <v>0</v>
      </c>
      <c r="O959" s="9">
        <v>0</v>
      </c>
      <c r="P959" s="9">
        <v>0</v>
      </c>
      <c r="Q959" s="9">
        <f t="shared" ref="Q959:Q968" si="324">SUM(R959+T959)</f>
        <v>0</v>
      </c>
      <c r="R959" s="9">
        <v>0</v>
      </c>
      <c r="S959" s="9">
        <v>0</v>
      </c>
      <c r="T959" s="9">
        <v>0</v>
      </c>
      <c r="U959" s="10">
        <f t="shared" si="320"/>
        <v>0.967741935483871</v>
      </c>
    </row>
    <row r="960" spans="2:21" ht="45">
      <c r="B960" s="11"/>
      <c r="C960" s="6"/>
      <c r="D960" s="6" t="s">
        <v>242</v>
      </c>
      <c r="E960" s="17" t="s">
        <v>243</v>
      </c>
      <c r="F960" s="18">
        <v>4000</v>
      </c>
      <c r="G960" s="9">
        <f t="shared" si="321"/>
        <v>4000</v>
      </c>
      <c r="H960" s="9">
        <f t="shared" si="322"/>
        <v>4000</v>
      </c>
      <c r="I960" s="9">
        <f t="shared" si="323"/>
        <v>0</v>
      </c>
      <c r="J960" s="9">
        <v>0</v>
      </c>
      <c r="K960" s="9">
        <v>0</v>
      </c>
      <c r="L960" s="9">
        <v>4000</v>
      </c>
      <c r="M960" s="9">
        <v>0</v>
      </c>
      <c r="N960" s="9">
        <v>0</v>
      </c>
      <c r="O960" s="9">
        <v>0</v>
      </c>
      <c r="P960" s="9">
        <v>0</v>
      </c>
      <c r="Q960" s="9">
        <f t="shared" si="324"/>
        <v>0</v>
      </c>
      <c r="R960" s="9">
        <v>0</v>
      </c>
      <c r="S960" s="9">
        <v>0</v>
      </c>
      <c r="T960" s="9">
        <v>0</v>
      </c>
      <c r="U960" s="10">
        <f t="shared" si="320"/>
        <v>1</v>
      </c>
    </row>
    <row r="961" spans="2:21">
      <c r="B961" s="11"/>
      <c r="C961" s="6"/>
      <c r="D961" s="6" t="s">
        <v>120</v>
      </c>
      <c r="E961" s="17" t="s">
        <v>77</v>
      </c>
      <c r="F961" s="18">
        <v>50904</v>
      </c>
      <c r="G961" s="9">
        <f t="shared" si="321"/>
        <v>40923</v>
      </c>
      <c r="H961" s="9">
        <f t="shared" si="322"/>
        <v>40923</v>
      </c>
      <c r="I961" s="9">
        <f t="shared" si="323"/>
        <v>40923</v>
      </c>
      <c r="J961" s="9">
        <v>40923</v>
      </c>
      <c r="K961" s="9">
        <v>0</v>
      </c>
      <c r="L961" s="9">
        <v>0</v>
      </c>
      <c r="M961" s="9">
        <v>0</v>
      </c>
      <c r="N961" s="9">
        <v>0</v>
      </c>
      <c r="O961" s="9">
        <v>0</v>
      </c>
      <c r="P961" s="9">
        <v>0</v>
      </c>
      <c r="Q961" s="9">
        <f t="shared" si="324"/>
        <v>0</v>
      </c>
      <c r="R961" s="9">
        <v>0</v>
      </c>
      <c r="S961" s="9">
        <v>0</v>
      </c>
      <c r="T961" s="9">
        <v>0</v>
      </c>
      <c r="U961" s="10">
        <f t="shared" si="320"/>
        <v>0.80392503536067894</v>
      </c>
    </row>
    <row r="962" spans="2:21">
      <c r="B962" s="11"/>
      <c r="C962" s="6"/>
      <c r="D962" s="6" t="s">
        <v>121</v>
      </c>
      <c r="E962" s="17" t="s">
        <v>78</v>
      </c>
      <c r="F962" s="18">
        <v>3933</v>
      </c>
      <c r="G962" s="9">
        <f t="shared" si="321"/>
        <v>2350</v>
      </c>
      <c r="H962" s="9">
        <f t="shared" si="322"/>
        <v>2350</v>
      </c>
      <c r="I962" s="9">
        <f t="shared" si="323"/>
        <v>2350</v>
      </c>
      <c r="J962" s="9">
        <v>2350</v>
      </c>
      <c r="K962" s="9">
        <v>0</v>
      </c>
      <c r="L962" s="9">
        <v>0</v>
      </c>
      <c r="M962" s="9">
        <v>0</v>
      </c>
      <c r="N962" s="9">
        <v>0</v>
      </c>
      <c r="O962" s="9">
        <v>0</v>
      </c>
      <c r="P962" s="9">
        <v>0</v>
      </c>
      <c r="Q962" s="9">
        <f t="shared" si="324"/>
        <v>0</v>
      </c>
      <c r="R962" s="9">
        <v>0</v>
      </c>
      <c r="S962" s="9">
        <v>0</v>
      </c>
      <c r="T962" s="9">
        <v>0</v>
      </c>
      <c r="U962" s="10">
        <f t="shared" si="320"/>
        <v>0.59750826341215357</v>
      </c>
    </row>
    <row r="963" spans="2:21">
      <c r="B963" s="11"/>
      <c r="C963" s="6"/>
      <c r="D963" s="6" t="s">
        <v>122</v>
      </c>
      <c r="E963" s="17" t="s">
        <v>79</v>
      </c>
      <c r="F963" s="18">
        <v>11163</v>
      </c>
      <c r="G963" s="9">
        <f t="shared" si="321"/>
        <v>4451</v>
      </c>
      <c r="H963" s="9">
        <f t="shared" si="322"/>
        <v>4451</v>
      </c>
      <c r="I963" s="9">
        <f t="shared" si="323"/>
        <v>4451</v>
      </c>
      <c r="J963" s="9">
        <v>4451</v>
      </c>
      <c r="K963" s="9">
        <v>0</v>
      </c>
      <c r="L963" s="9">
        <v>0</v>
      </c>
      <c r="M963" s="9">
        <v>0</v>
      </c>
      <c r="N963" s="9">
        <v>0</v>
      </c>
      <c r="O963" s="9">
        <v>0</v>
      </c>
      <c r="P963" s="9">
        <v>0</v>
      </c>
      <c r="Q963" s="9">
        <f t="shared" si="324"/>
        <v>0</v>
      </c>
      <c r="R963" s="9">
        <v>0</v>
      </c>
      <c r="S963" s="9">
        <v>0</v>
      </c>
      <c r="T963" s="9">
        <v>0</v>
      </c>
      <c r="U963" s="10">
        <f t="shared" si="320"/>
        <v>0.39872794051778193</v>
      </c>
    </row>
    <row r="964" spans="2:21">
      <c r="B964" s="11"/>
      <c r="C964" s="6"/>
      <c r="D964" s="6" t="s">
        <v>123</v>
      </c>
      <c r="E964" s="17" t="s">
        <v>80</v>
      </c>
      <c r="F964" s="18">
        <v>4532</v>
      </c>
      <c r="G964" s="9">
        <f t="shared" si="321"/>
        <v>1013</v>
      </c>
      <c r="H964" s="9">
        <f t="shared" si="322"/>
        <v>1013</v>
      </c>
      <c r="I964" s="9">
        <f t="shared" si="323"/>
        <v>1013</v>
      </c>
      <c r="J964" s="9">
        <v>1013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9">
        <v>0</v>
      </c>
      <c r="Q964" s="9">
        <f t="shared" si="324"/>
        <v>0</v>
      </c>
      <c r="R964" s="9">
        <v>0</v>
      </c>
      <c r="S964" s="9">
        <v>0</v>
      </c>
      <c r="T964" s="9">
        <v>0</v>
      </c>
      <c r="U964" s="10">
        <f t="shared" si="320"/>
        <v>0.22352162400706091</v>
      </c>
    </row>
    <row r="965" spans="2:21">
      <c r="B965" s="11"/>
      <c r="C965" s="6"/>
      <c r="D965" s="6" t="s">
        <v>125</v>
      </c>
      <c r="E965" s="17" t="s">
        <v>65</v>
      </c>
      <c r="F965" s="18">
        <v>1000</v>
      </c>
      <c r="G965" s="9">
        <f t="shared" si="321"/>
        <v>5000</v>
      </c>
      <c r="H965" s="9">
        <f t="shared" si="322"/>
        <v>5000</v>
      </c>
      <c r="I965" s="9">
        <f t="shared" si="323"/>
        <v>5000</v>
      </c>
      <c r="J965" s="9">
        <v>0</v>
      </c>
      <c r="K965" s="9">
        <v>5000</v>
      </c>
      <c r="L965" s="9">
        <v>0</v>
      </c>
      <c r="M965" s="9">
        <v>0</v>
      </c>
      <c r="N965" s="9">
        <v>0</v>
      </c>
      <c r="O965" s="9">
        <v>0</v>
      </c>
      <c r="P965" s="9">
        <v>0</v>
      </c>
      <c r="Q965" s="9">
        <f t="shared" si="324"/>
        <v>0</v>
      </c>
      <c r="R965" s="9">
        <v>0</v>
      </c>
      <c r="S965" s="9">
        <v>0</v>
      </c>
      <c r="T965" s="9">
        <v>0</v>
      </c>
      <c r="U965" s="10">
        <f t="shared" si="320"/>
        <v>5</v>
      </c>
    </row>
    <row r="966" spans="2:21">
      <c r="B966" s="11"/>
      <c r="C966" s="6"/>
      <c r="D966" s="6" t="s">
        <v>218</v>
      </c>
      <c r="E966" s="17" t="s">
        <v>195</v>
      </c>
      <c r="F966" s="18">
        <v>500</v>
      </c>
      <c r="G966" s="9">
        <f t="shared" si="321"/>
        <v>2000</v>
      </c>
      <c r="H966" s="9">
        <f t="shared" si="322"/>
        <v>2000</v>
      </c>
      <c r="I966" s="9">
        <f t="shared" si="323"/>
        <v>2000</v>
      </c>
      <c r="J966" s="9">
        <v>0</v>
      </c>
      <c r="K966" s="9">
        <v>2000</v>
      </c>
      <c r="L966" s="9">
        <v>0</v>
      </c>
      <c r="M966" s="9">
        <v>0</v>
      </c>
      <c r="N966" s="9">
        <v>0</v>
      </c>
      <c r="O966" s="9">
        <v>0</v>
      </c>
      <c r="P966" s="9">
        <v>0</v>
      </c>
      <c r="Q966" s="9">
        <f t="shared" si="324"/>
        <v>0</v>
      </c>
      <c r="R966" s="9">
        <v>0</v>
      </c>
      <c r="S966" s="9">
        <v>0</v>
      </c>
      <c r="T966" s="9">
        <v>0</v>
      </c>
      <c r="U966" s="10">
        <f t="shared" si="320"/>
        <v>4</v>
      </c>
    </row>
    <row r="967" spans="2:21">
      <c r="B967" s="11"/>
      <c r="C967" s="6"/>
      <c r="D967" s="6" t="s">
        <v>88</v>
      </c>
      <c r="E967" s="17" t="s">
        <v>89</v>
      </c>
      <c r="F967" s="18">
        <v>11000</v>
      </c>
      <c r="G967" s="9">
        <f t="shared" si="321"/>
        <v>10000</v>
      </c>
      <c r="H967" s="9">
        <f t="shared" si="322"/>
        <v>10000</v>
      </c>
      <c r="I967" s="9">
        <f t="shared" si="323"/>
        <v>10000</v>
      </c>
      <c r="J967" s="9">
        <v>0</v>
      </c>
      <c r="K967" s="9">
        <v>10000</v>
      </c>
      <c r="L967" s="9">
        <v>0</v>
      </c>
      <c r="M967" s="9">
        <v>0</v>
      </c>
      <c r="N967" s="9">
        <v>0</v>
      </c>
      <c r="O967" s="9">
        <v>0</v>
      </c>
      <c r="P967" s="9">
        <v>0</v>
      </c>
      <c r="Q967" s="9">
        <f t="shared" si="324"/>
        <v>0</v>
      </c>
      <c r="R967" s="9">
        <v>0</v>
      </c>
      <c r="S967" s="9">
        <v>0</v>
      </c>
      <c r="T967" s="9">
        <v>0</v>
      </c>
      <c r="U967" s="10">
        <f t="shared" si="320"/>
        <v>0.90909090909090906</v>
      </c>
    </row>
    <row r="968" spans="2:21">
      <c r="B968" s="11"/>
      <c r="C968" s="6"/>
      <c r="D968" s="6" t="s">
        <v>130</v>
      </c>
      <c r="E968" s="17" t="s">
        <v>83</v>
      </c>
      <c r="F968" s="18">
        <v>1495</v>
      </c>
      <c r="G968" s="9">
        <f t="shared" si="321"/>
        <v>1242</v>
      </c>
      <c r="H968" s="9">
        <f t="shared" si="322"/>
        <v>1242</v>
      </c>
      <c r="I968" s="9">
        <f t="shared" si="323"/>
        <v>1242</v>
      </c>
      <c r="J968" s="9">
        <v>0</v>
      </c>
      <c r="K968" s="9">
        <v>1242</v>
      </c>
      <c r="L968" s="9">
        <v>0</v>
      </c>
      <c r="M968" s="9">
        <v>0</v>
      </c>
      <c r="N968" s="9">
        <v>0</v>
      </c>
      <c r="O968" s="9">
        <v>0</v>
      </c>
      <c r="P968" s="9">
        <v>0</v>
      </c>
      <c r="Q968" s="9">
        <f t="shared" si="324"/>
        <v>0</v>
      </c>
      <c r="R968" s="9">
        <v>0</v>
      </c>
      <c r="S968" s="9">
        <v>0</v>
      </c>
      <c r="T968" s="9">
        <v>0</v>
      </c>
      <c r="U968" s="10">
        <f t="shared" si="320"/>
        <v>0.83076923076923082</v>
      </c>
    </row>
    <row r="969" spans="2:21" ht="22.5">
      <c r="B969" s="11"/>
      <c r="C969" s="6" t="s">
        <v>382</v>
      </c>
      <c r="D969" s="6"/>
      <c r="E969" s="17" t="s">
        <v>383</v>
      </c>
      <c r="F969" s="9">
        <f t="shared" ref="F969:T969" si="325">SUM(F970:F988)</f>
        <v>2294633</v>
      </c>
      <c r="G969" s="9">
        <f t="shared" si="325"/>
        <v>2294633</v>
      </c>
      <c r="H969" s="9">
        <f t="shared" si="325"/>
        <v>2294633</v>
      </c>
      <c r="I969" s="9">
        <f t="shared" si="325"/>
        <v>2293933</v>
      </c>
      <c r="J969" s="9">
        <f t="shared" si="325"/>
        <v>2051531</v>
      </c>
      <c r="K969" s="9">
        <f t="shared" si="325"/>
        <v>242402</v>
      </c>
      <c r="L969" s="9">
        <f t="shared" si="325"/>
        <v>0</v>
      </c>
      <c r="M969" s="9">
        <f t="shared" si="325"/>
        <v>700</v>
      </c>
      <c r="N969" s="9">
        <f t="shared" si="325"/>
        <v>0</v>
      </c>
      <c r="O969" s="9">
        <f t="shared" si="325"/>
        <v>0</v>
      </c>
      <c r="P969" s="9">
        <f t="shared" si="325"/>
        <v>0</v>
      </c>
      <c r="Q969" s="9">
        <f t="shared" si="325"/>
        <v>0</v>
      </c>
      <c r="R969" s="9">
        <f t="shared" si="325"/>
        <v>0</v>
      </c>
      <c r="S969" s="9">
        <f t="shared" si="325"/>
        <v>0</v>
      </c>
      <c r="T969" s="9">
        <f t="shared" si="325"/>
        <v>0</v>
      </c>
      <c r="U969" s="10">
        <f t="shared" si="320"/>
        <v>1</v>
      </c>
    </row>
    <row r="970" spans="2:21">
      <c r="B970" s="11"/>
      <c r="C970" s="6"/>
      <c r="D970" s="6" t="s">
        <v>179</v>
      </c>
      <c r="E970" s="17" t="s">
        <v>180</v>
      </c>
      <c r="F970" s="18">
        <v>812</v>
      </c>
      <c r="G970" s="9">
        <f t="shared" ref="G970:G988" si="326">SUM(H970+Q970)</f>
        <v>700</v>
      </c>
      <c r="H970" s="9">
        <f t="shared" ref="H970:H988" si="327">SUM(I970+L970+M970+N970+O970+P970)</f>
        <v>700</v>
      </c>
      <c r="I970" s="9">
        <f t="shared" ref="I970:I988" si="328">SUM(J970:K970)</f>
        <v>0</v>
      </c>
      <c r="J970" s="9">
        <v>0</v>
      </c>
      <c r="K970" s="9">
        <v>0</v>
      </c>
      <c r="L970" s="9">
        <v>0</v>
      </c>
      <c r="M970" s="9">
        <v>700</v>
      </c>
      <c r="N970" s="9">
        <v>0</v>
      </c>
      <c r="O970" s="9">
        <v>0</v>
      </c>
      <c r="P970" s="9">
        <v>0</v>
      </c>
      <c r="Q970" s="9">
        <f t="shared" ref="Q970:Q988" si="329">SUM(R970+T970)</f>
        <v>0</v>
      </c>
      <c r="R970" s="9">
        <v>0</v>
      </c>
      <c r="S970" s="9">
        <v>0</v>
      </c>
      <c r="T970" s="9">
        <v>0</v>
      </c>
      <c r="U970" s="10">
        <f t="shared" si="320"/>
        <v>0.86206896551724133</v>
      </c>
    </row>
    <row r="971" spans="2:21">
      <c r="B971" s="11"/>
      <c r="C971" s="6"/>
      <c r="D971" s="6" t="s">
        <v>120</v>
      </c>
      <c r="E971" s="17" t="s">
        <v>77</v>
      </c>
      <c r="F971" s="18">
        <v>1629014</v>
      </c>
      <c r="G971" s="9">
        <f t="shared" si="326"/>
        <v>1550418</v>
      </c>
      <c r="H971" s="9">
        <f t="shared" si="327"/>
        <v>1550418</v>
      </c>
      <c r="I971" s="9">
        <f t="shared" si="328"/>
        <v>1550418</v>
      </c>
      <c r="J971" s="9">
        <v>1550418</v>
      </c>
      <c r="K971" s="9">
        <v>0</v>
      </c>
      <c r="L971" s="9">
        <v>0</v>
      </c>
      <c r="M971" s="9">
        <v>0</v>
      </c>
      <c r="N971" s="9">
        <v>0</v>
      </c>
      <c r="O971" s="9">
        <v>0</v>
      </c>
      <c r="P971" s="9">
        <v>0</v>
      </c>
      <c r="Q971" s="9">
        <f t="shared" si="329"/>
        <v>0</v>
      </c>
      <c r="R971" s="9">
        <v>0</v>
      </c>
      <c r="S971" s="9">
        <v>0</v>
      </c>
      <c r="T971" s="9">
        <v>0</v>
      </c>
      <c r="U971" s="10">
        <f t="shared" si="320"/>
        <v>0.95175240973987951</v>
      </c>
    </row>
    <row r="972" spans="2:21">
      <c r="B972" s="11"/>
      <c r="C972" s="6"/>
      <c r="D972" s="6" t="s">
        <v>121</v>
      </c>
      <c r="E972" s="17" t="s">
        <v>78</v>
      </c>
      <c r="F972" s="18">
        <v>133759</v>
      </c>
      <c r="G972" s="9">
        <f t="shared" si="326"/>
        <v>160288</v>
      </c>
      <c r="H972" s="9">
        <f t="shared" si="327"/>
        <v>160288</v>
      </c>
      <c r="I972" s="9">
        <f t="shared" si="328"/>
        <v>160288</v>
      </c>
      <c r="J972" s="9">
        <v>160288</v>
      </c>
      <c r="K972" s="9">
        <v>0</v>
      </c>
      <c r="L972" s="9">
        <v>0</v>
      </c>
      <c r="M972" s="9">
        <v>0</v>
      </c>
      <c r="N972" s="9">
        <v>0</v>
      </c>
      <c r="O972" s="9">
        <v>0</v>
      </c>
      <c r="P972" s="9">
        <v>0</v>
      </c>
      <c r="Q972" s="9">
        <f t="shared" si="329"/>
        <v>0</v>
      </c>
      <c r="R972" s="9">
        <v>0</v>
      </c>
      <c r="S972" s="9">
        <v>0</v>
      </c>
      <c r="T972" s="9">
        <v>0</v>
      </c>
      <c r="U972" s="10">
        <f t="shared" si="320"/>
        <v>1.1983343176907721</v>
      </c>
    </row>
    <row r="973" spans="2:21">
      <c r="B973" s="11"/>
      <c r="C973" s="6"/>
      <c r="D973" s="6" t="s">
        <v>122</v>
      </c>
      <c r="E973" s="17" t="s">
        <v>79</v>
      </c>
      <c r="F973" s="18">
        <v>258734</v>
      </c>
      <c r="G973" s="9">
        <f t="shared" si="326"/>
        <v>295336</v>
      </c>
      <c r="H973" s="9">
        <f t="shared" si="327"/>
        <v>295336</v>
      </c>
      <c r="I973" s="9">
        <f t="shared" si="328"/>
        <v>295336</v>
      </c>
      <c r="J973" s="9">
        <v>295336</v>
      </c>
      <c r="K973" s="9">
        <v>0</v>
      </c>
      <c r="L973" s="9">
        <v>0</v>
      </c>
      <c r="M973" s="9">
        <v>0</v>
      </c>
      <c r="N973" s="9">
        <v>0</v>
      </c>
      <c r="O973" s="9">
        <v>0</v>
      </c>
      <c r="P973" s="9">
        <v>0</v>
      </c>
      <c r="Q973" s="9">
        <f t="shared" si="329"/>
        <v>0</v>
      </c>
      <c r="R973" s="9">
        <v>0</v>
      </c>
      <c r="S973" s="9">
        <v>0</v>
      </c>
      <c r="T973" s="9">
        <v>0</v>
      </c>
      <c r="U973" s="10">
        <f t="shared" si="320"/>
        <v>1.1414657524716505</v>
      </c>
    </row>
    <row r="974" spans="2:21">
      <c r="B974" s="11"/>
      <c r="C974" s="6"/>
      <c r="D974" s="6" t="s">
        <v>123</v>
      </c>
      <c r="E974" s="17" t="s">
        <v>80</v>
      </c>
      <c r="F974" s="18">
        <v>38731</v>
      </c>
      <c r="G974" s="9">
        <f t="shared" si="326"/>
        <v>31784</v>
      </c>
      <c r="H974" s="9">
        <f t="shared" si="327"/>
        <v>31784</v>
      </c>
      <c r="I974" s="9">
        <f t="shared" si="328"/>
        <v>31784</v>
      </c>
      <c r="J974" s="9">
        <v>31784</v>
      </c>
      <c r="K974" s="9">
        <v>0</v>
      </c>
      <c r="L974" s="9">
        <v>0</v>
      </c>
      <c r="M974" s="9">
        <v>0</v>
      </c>
      <c r="N974" s="9">
        <v>0</v>
      </c>
      <c r="O974" s="9">
        <v>0</v>
      </c>
      <c r="P974" s="9">
        <v>0</v>
      </c>
      <c r="Q974" s="9">
        <f t="shared" si="329"/>
        <v>0</v>
      </c>
      <c r="R974" s="9">
        <v>0</v>
      </c>
      <c r="S974" s="9">
        <v>0</v>
      </c>
      <c r="T974" s="9">
        <v>0</v>
      </c>
      <c r="U974" s="10">
        <f t="shared" si="320"/>
        <v>0.82063463375590617</v>
      </c>
    </row>
    <row r="975" spans="2:21">
      <c r="B975" s="11"/>
      <c r="C975" s="6"/>
      <c r="D975" s="6" t="s">
        <v>103</v>
      </c>
      <c r="E975" s="17" t="s">
        <v>81</v>
      </c>
      <c r="F975" s="18">
        <v>2500</v>
      </c>
      <c r="G975" s="9">
        <f t="shared" si="326"/>
        <v>2000</v>
      </c>
      <c r="H975" s="9">
        <f t="shared" si="327"/>
        <v>2000</v>
      </c>
      <c r="I975" s="9">
        <f t="shared" si="328"/>
        <v>2000</v>
      </c>
      <c r="J975" s="9">
        <v>2000</v>
      </c>
      <c r="K975" s="9">
        <v>0</v>
      </c>
      <c r="L975" s="9">
        <v>0</v>
      </c>
      <c r="M975" s="9">
        <v>0</v>
      </c>
      <c r="N975" s="9">
        <v>0</v>
      </c>
      <c r="O975" s="9">
        <v>0</v>
      </c>
      <c r="P975" s="9">
        <v>0</v>
      </c>
      <c r="Q975" s="9">
        <f t="shared" si="329"/>
        <v>0</v>
      </c>
      <c r="R975" s="9">
        <v>0</v>
      </c>
      <c r="S975" s="9">
        <v>0</v>
      </c>
      <c r="T975" s="9">
        <v>0</v>
      </c>
      <c r="U975" s="10">
        <f t="shared" si="320"/>
        <v>0.8</v>
      </c>
    </row>
    <row r="976" spans="2:21">
      <c r="B976" s="11"/>
      <c r="C976" s="6"/>
      <c r="D976" s="6" t="s">
        <v>125</v>
      </c>
      <c r="E976" s="17" t="s">
        <v>65</v>
      </c>
      <c r="F976" s="18">
        <v>4925</v>
      </c>
      <c r="G976" s="9">
        <f t="shared" si="326"/>
        <v>5000</v>
      </c>
      <c r="H976" s="9">
        <f t="shared" si="327"/>
        <v>5000</v>
      </c>
      <c r="I976" s="9">
        <f t="shared" si="328"/>
        <v>5000</v>
      </c>
      <c r="J976" s="9">
        <v>0</v>
      </c>
      <c r="K976" s="9">
        <v>5000</v>
      </c>
      <c r="L976" s="9">
        <v>0</v>
      </c>
      <c r="M976" s="9">
        <v>0</v>
      </c>
      <c r="N976" s="9">
        <v>0</v>
      </c>
      <c r="O976" s="9">
        <v>0</v>
      </c>
      <c r="P976" s="9">
        <v>0</v>
      </c>
      <c r="Q976" s="9">
        <f t="shared" si="329"/>
        <v>0</v>
      </c>
      <c r="R976" s="9">
        <v>0</v>
      </c>
      <c r="S976" s="9">
        <v>0</v>
      </c>
      <c r="T976" s="9">
        <v>0</v>
      </c>
      <c r="U976" s="10">
        <f t="shared" si="320"/>
        <v>1.015228426395939</v>
      </c>
    </row>
    <row r="977" spans="2:21">
      <c r="B977" s="11"/>
      <c r="C977" s="6"/>
      <c r="D977" s="6" t="s">
        <v>218</v>
      </c>
      <c r="E977" s="17" t="s">
        <v>195</v>
      </c>
      <c r="F977" s="18">
        <v>16690</v>
      </c>
      <c r="G977" s="9">
        <f t="shared" si="326"/>
        <v>3300</v>
      </c>
      <c r="H977" s="9">
        <f t="shared" si="327"/>
        <v>3300</v>
      </c>
      <c r="I977" s="9">
        <f t="shared" si="328"/>
        <v>3300</v>
      </c>
      <c r="J977" s="9">
        <v>0</v>
      </c>
      <c r="K977" s="9">
        <v>3300</v>
      </c>
      <c r="L977" s="9">
        <v>0</v>
      </c>
      <c r="M977" s="9">
        <v>0</v>
      </c>
      <c r="N977" s="9">
        <v>0</v>
      </c>
      <c r="O977" s="9">
        <v>0</v>
      </c>
      <c r="P977" s="9">
        <v>0</v>
      </c>
      <c r="Q977" s="9">
        <f t="shared" si="329"/>
        <v>0</v>
      </c>
      <c r="R977" s="9">
        <v>0</v>
      </c>
      <c r="S977" s="9">
        <v>0</v>
      </c>
      <c r="T977" s="9">
        <v>0</v>
      </c>
      <c r="U977" s="10">
        <f t="shared" si="320"/>
        <v>0.19772318753744758</v>
      </c>
    </row>
    <row r="978" spans="2:21">
      <c r="B978" s="11"/>
      <c r="C978" s="6"/>
      <c r="D978" s="6" t="s">
        <v>88</v>
      </c>
      <c r="E978" s="17" t="s">
        <v>89</v>
      </c>
      <c r="F978" s="18">
        <v>92527</v>
      </c>
      <c r="G978" s="9">
        <f t="shared" si="326"/>
        <v>97000</v>
      </c>
      <c r="H978" s="9">
        <f t="shared" si="327"/>
        <v>97000</v>
      </c>
      <c r="I978" s="9">
        <f t="shared" si="328"/>
        <v>97000</v>
      </c>
      <c r="J978" s="9">
        <v>0</v>
      </c>
      <c r="K978" s="9">
        <v>97000</v>
      </c>
      <c r="L978" s="9">
        <v>0</v>
      </c>
      <c r="M978" s="9">
        <v>0</v>
      </c>
      <c r="N978" s="9">
        <v>0</v>
      </c>
      <c r="O978" s="9">
        <v>0</v>
      </c>
      <c r="P978" s="9">
        <v>0</v>
      </c>
      <c r="Q978" s="9">
        <f t="shared" si="329"/>
        <v>0</v>
      </c>
      <c r="R978" s="9">
        <v>0</v>
      </c>
      <c r="S978" s="9">
        <v>0</v>
      </c>
      <c r="T978" s="9">
        <v>0</v>
      </c>
      <c r="U978" s="10">
        <f t="shared" si="320"/>
        <v>1.0483426459303771</v>
      </c>
    </row>
    <row r="979" spans="2:21">
      <c r="B979" s="11"/>
      <c r="C979" s="6"/>
      <c r="D979" s="6" t="s">
        <v>97</v>
      </c>
      <c r="E979" s="17" t="s">
        <v>98</v>
      </c>
      <c r="F979" s="18">
        <v>0</v>
      </c>
      <c r="G979" s="9">
        <f t="shared" si="326"/>
        <v>15000</v>
      </c>
      <c r="H979" s="9">
        <f t="shared" si="327"/>
        <v>15000</v>
      </c>
      <c r="I979" s="9">
        <f t="shared" si="328"/>
        <v>15000</v>
      </c>
      <c r="J979" s="9">
        <v>0</v>
      </c>
      <c r="K979" s="9">
        <v>15000</v>
      </c>
      <c r="L979" s="9">
        <v>0</v>
      </c>
      <c r="M979" s="9">
        <v>0</v>
      </c>
      <c r="N979" s="9">
        <v>0</v>
      </c>
      <c r="O979" s="9">
        <v>0</v>
      </c>
      <c r="P979" s="9">
        <v>0</v>
      </c>
      <c r="Q979" s="9">
        <f t="shared" si="329"/>
        <v>0</v>
      </c>
      <c r="R979" s="9">
        <v>0</v>
      </c>
      <c r="S979" s="9">
        <v>0</v>
      </c>
      <c r="T979" s="9">
        <v>0</v>
      </c>
      <c r="U979" s="10">
        <v>0</v>
      </c>
    </row>
    <row r="980" spans="2:21">
      <c r="B980" s="11"/>
      <c r="C980" s="6"/>
      <c r="D980" s="6" t="s">
        <v>181</v>
      </c>
      <c r="E980" s="17" t="s">
        <v>182</v>
      </c>
      <c r="F980" s="18">
        <v>2000</v>
      </c>
      <c r="G980" s="9">
        <f t="shared" si="326"/>
        <v>1500</v>
      </c>
      <c r="H980" s="9">
        <f t="shared" si="327"/>
        <v>1500</v>
      </c>
      <c r="I980" s="9">
        <f t="shared" si="328"/>
        <v>1500</v>
      </c>
      <c r="J980" s="9">
        <v>0</v>
      </c>
      <c r="K980" s="9">
        <v>1500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f t="shared" si="329"/>
        <v>0</v>
      </c>
      <c r="R980" s="9">
        <v>0</v>
      </c>
      <c r="S980" s="9">
        <v>0</v>
      </c>
      <c r="T980" s="9">
        <v>0</v>
      </c>
      <c r="U980" s="10">
        <f t="shared" ref="U980:U987" si="330">G980/F980</f>
        <v>0.75</v>
      </c>
    </row>
    <row r="981" spans="2:21">
      <c r="B981" s="11"/>
      <c r="C981" s="6"/>
      <c r="D981" s="6" t="s">
        <v>37</v>
      </c>
      <c r="E981" s="17" t="s">
        <v>38</v>
      </c>
      <c r="F981" s="18">
        <v>33000</v>
      </c>
      <c r="G981" s="9">
        <f t="shared" si="326"/>
        <v>39000</v>
      </c>
      <c r="H981" s="9">
        <f t="shared" si="327"/>
        <v>39000</v>
      </c>
      <c r="I981" s="9">
        <f t="shared" si="328"/>
        <v>39000</v>
      </c>
      <c r="J981" s="9">
        <v>0</v>
      </c>
      <c r="K981" s="9">
        <v>39000</v>
      </c>
      <c r="L981" s="9">
        <v>0</v>
      </c>
      <c r="M981" s="9">
        <v>0</v>
      </c>
      <c r="N981" s="9">
        <v>0</v>
      </c>
      <c r="O981" s="9">
        <v>0</v>
      </c>
      <c r="P981" s="9">
        <v>0</v>
      </c>
      <c r="Q981" s="9">
        <f t="shared" si="329"/>
        <v>0</v>
      </c>
      <c r="R981" s="9">
        <v>0</v>
      </c>
      <c r="S981" s="9">
        <v>0</v>
      </c>
      <c r="T981" s="9">
        <v>0</v>
      </c>
      <c r="U981" s="10">
        <f t="shared" si="330"/>
        <v>1.1818181818181819</v>
      </c>
    </row>
    <row r="982" spans="2:21">
      <c r="B982" s="11"/>
      <c r="C982" s="6"/>
      <c r="D982" s="6" t="s">
        <v>128</v>
      </c>
      <c r="E982" s="17" t="s">
        <v>129</v>
      </c>
      <c r="F982" s="18">
        <v>2501</v>
      </c>
      <c r="G982" s="9">
        <f t="shared" si="326"/>
        <v>2500</v>
      </c>
      <c r="H982" s="9">
        <f t="shared" si="327"/>
        <v>2500</v>
      </c>
      <c r="I982" s="9">
        <f t="shared" si="328"/>
        <v>2500</v>
      </c>
      <c r="J982" s="9">
        <v>0</v>
      </c>
      <c r="K982" s="9">
        <v>2500</v>
      </c>
      <c r="L982" s="9">
        <v>0</v>
      </c>
      <c r="M982" s="9">
        <v>0</v>
      </c>
      <c r="N982" s="9">
        <v>0</v>
      </c>
      <c r="O982" s="9">
        <v>0</v>
      </c>
      <c r="P982" s="9">
        <v>0</v>
      </c>
      <c r="Q982" s="9">
        <f t="shared" si="329"/>
        <v>0</v>
      </c>
      <c r="R982" s="9">
        <v>0</v>
      </c>
      <c r="S982" s="9">
        <v>0</v>
      </c>
      <c r="T982" s="9">
        <v>0</v>
      </c>
      <c r="U982" s="10">
        <f t="shared" si="330"/>
        <v>0.99960015993602558</v>
      </c>
    </row>
    <row r="983" spans="2:21">
      <c r="B983" s="11"/>
      <c r="C983" s="6"/>
      <c r="D983" s="6" t="s">
        <v>167</v>
      </c>
      <c r="E983" s="17" t="s">
        <v>82</v>
      </c>
      <c r="F983" s="18">
        <v>1300</v>
      </c>
      <c r="G983" s="9">
        <f t="shared" si="326"/>
        <v>1000</v>
      </c>
      <c r="H983" s="9">
        <f t="shared" si="327"/>
        <v>1000</v>
      </c>
      <c r="I983" s="9">
        <f t="shared" si="328"/>
        <v>1000</v>
      </c>
      <c r="J983" s="9">
        <v>0</v>
      </c>
      <c r="K983" s="9">
        <v>1000</v>
      </c>
      <c r="L983" s="9">
        <v>0</v>
      </c>
      <c r="M983" s="9">
        <v>0</v>
      </c>
      <c r="N983" s="9">
        <v>0</v>
      </c>
      <c r="O983" s="9">
        <v>0</v>
      </c>
      <c r="P983" s="9">
        <v>0</v>
      </c>
      <c r="Q983" s="9">
        <f t="shared" si="329"/>
        <v>0</v>
      </c>
      <c r="R983" s="9">
        <v>0</v>
      </c>
      <c r="S983" s="9">
        <v>0</v>
      </c>
      <c r="T983" s="9">
        <v>0</v>
      </c>
      <c r="U983" s="10">
        <f t="shared" si="330"/>
        <v>0.76923076923076927</v>
      </c>
    </row>
    <row r="984" spans="2:21">
      <c r="B984" s="11"/>
      <c r="C984" s="6"/>
      <c r="D984" s="6" t="s">
        <v>109</v>
      </c>
      <c r="E984" s="17" t="s">
        <v>110</v>
      </c>
      <c r="F984" s="18">
        <v>786</v>
      </c>
      <c r="G984" s="9">
        <f t="shared" si="326"/>
        <v>800</v>
      </c>
      <c r="H984" s="9">
        <f t="shared" si="327"/>
        <v>800</v>
      </c>
      <c r="I984" s="9">
        <f t="shared" si="328"/>
        <v>800</v>
      </c>
      <c r="J984" s="9">
        <v>0</v>
      </c>
      <c r="K984" s="9">
        <v>800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f t="shared" si="329"/>
        <v>0</v>
      </c>
      <c r="R984" s="9">
        <v>0</v>
      </c>
      <c r="S984" s="9">
        <v>0</v>
      </c>
      <c r="T984" s="9">
        <v>0</v>
      </c>
      <c r="U984" s="10">
        <f t="shared" si="330"/>
        <v>1.0178117048346056</v>
      </c>
    </row>
    <row r="985" spans="2:21">
      <c r="B985" s="11"/>
      <c r="C985" s="6"/>
      <c r="D985" s="6" t="s">
        <v>130</v>
      </c>
      <c r="E985" s="17" t="s">
        <v>83</v>
      </c>
      <c r="F985" s="18">
        <v>73935</v>
      </c>
      <c r="G985" s="9">
        <f t="shared" si="326"/>
        <v>73882</v>
      </c>
      <c r="H985" s="9">
        <f t="shared" si="327"/>
        <v>73882</v>
      </c>
      <c r="I985" s="9">
        <f t="shared" si="328"/>
        <v>73882</v>
      </c>
      <c r="J985" s="9">
        <v>0</v>
      </c>
      <c r="K985" s="9">
        <v>73882</v>
      </c>
      <c r="L985" s="9">
        <v>0</v>
      </c>
      <c r="M985" s="9">
        <v>0</v>
      </c>
      <c r="N985" s="9">
        <v>0</v>
      </c>
      <c r="O985" s="9">
        <v>0</v>
      </c>
      <c r="P985" s="9">
        <v>0</v>
      </c>
      <c r="Q985" s="9">
        <f t="shared" si="329"/>
        <v>0</v>
      </c>
      <c r="R985" s="9">
        <v>0</v>
      </c>
      <c r="S985" s="9">
        <v>0</v>
      </c>
      <c r="T985" s="9">
        <v>0</v>
      </c>
      <c r="U985" s="10">
        <f t="shared" si="330"/>
        <v>0.99928315412186375</v>
      </c>
    </row>
    <row r="986" spans="2:21">
      <c r="B986" s="11"/>
      <c r="C986" s="6"/>
      <c r="D986" s="6" t="s">
        <v>143</v>
      </c>
      <c r="E986" s="17" t="s">
        <v>144</v>
      </c>
      <c r="F986" s="18">
        <v>2219</v>
      </c>
      <c r="G986" s="9">
        <f t="shared" si="326"/>
        <v>2220</v>
      </c>
      <c r="H986" s="9">
        <f t="shared" si="327"/>
        <v>2220</v>
      </c>
      <c r="I986" s="9">
        <f t="shared" si="328"/>
        <v>2220</v>
      </c>
      <c r="J986" s="9">
        <v>0</v>
      </c>
      <c r="K986" s="9">
        <v>2220</v>
      </c>
      <c r="L986" s="9">
        <v>0</v>
      </c>
      <c r="M986" s="9">
        <v>0</v>
      </c>
      <c r="N986" s="9">
        <v>0</v>
      </c>
      <c r="O986" s="9">
        <v>0</v>
      </c>
      <c r="P986" s="9">
        <v>0</v>
      </c>
      <c r="Q986" s="9">
        <f t="shared" si="329"/>
        <v>0</v>
      </c>
      <c r="R986" s="9">
        <v>0</v>
      </c>
      <c r="S986" s="9">
        <v>0</v>
      </c>
      <c r="T986" s="9">
        <v>0</v>
      </c>
      <c r="U986" s="10">
        <f t="shared" si="330"/>
        <v>1.0004506534474988</v>
      </c>
    </row>
    <row r="987" spans="2:21" ht="22.5">
      <c r="B987" s="11"/>
      <c r="C987" s="6"/>
      <c r="D987" s="6" t="s">
        <v>168</v>
      </c>
      <c r="E987" s="17" t="s">
        <v>169</v>
      </c>
      <c r="F987" s="18">
        <v>1200</v>
      </c>
      <c r="G987" s="9">
        <f t="shared" si="326"/>
        <v>1200</v>
      </c>
      <c r="H987" s="9">
        <f t="shared" si="327"/>
        <v>1200</v>
      </c>
      <c r="I987" s="9">
        <f t="shared" si="328"/>
        <v>1200</v>
      </c>
      <c r="J987" s="9">
        <v>0</v>
      </c>
      <c r="K987" s="9">
        <v>1200</v>
      </c>
      <c r="L987" s="9">
        <v>0</v>
      </c>
      <c r="M987" s="9">
        <v>0</v>
      </c>
      <c r="N987" s="9">
        <v>0</v>
      </c>
      <c r="O987" s="9">
        <v>0</v>
      </c>
      <c r="P987" s="9">
        <v>0</v>
      </c>
      <c r="Q987" s="9">
        <f t="shared" si="329"/>
        <v>0</v>
      </c>
      <c r="R987" s="9">
        <v>0</v>
      </c>
      <c r="S987" s="9">
        <v>0</v>
      </c>
      <c r="T987" s="9">
        <v>0</v>
      </c>
      <c r="U987" s="10">
        <f t="shared" si="330"/>
        <v>1</v>
      </c>
    </row>
    <row r="988" spans="2:21">
      <c r="B988" s="11"/>
      <c r="C988" s="6"/>
      <c r="D988" s="6" t="s">
        <v>131</v>
      </c>
      <c r="E988" s="17" t="s">
        <v>132</v>
      </c>
      <c r="F988" s="18">
        <v>0</v>
      </c>
      <c r="G988" s="9">
        <f t="shared" si="326"/>
        <v>11705</v>
      </c>
      <c r="H988" s="9">
        <f t="shared" si="327"/>
        <v>11705</v>
      </c>
      <c r="I988" s="9">
        <f t="shared" si="328"/>
        <v>11705</v>
      </c>
      <c r="J988" s="9">
        <v>11705</v>
      </c>
      <c r="K988" s="9">
        <v>0</v>
      </c>
      <c r="L988" s="9">
        <v>0</v>
      </c>
      <c r="M988" s="9">
        <v>0</v>
      </c>
      <c r="N988" s="9">
        <v>0</v>
      </c>
      <c r="O988" s="9">
        <v>0</v>
      </c>
      <c r="P988" s="9">
        <v>0</v>
      </c>
      <c r="Q988" s="9">
        <f t="shared" si="329"/>
        <v>0</v>
      </c>
      <c r="R988" s="9">
        <v>0</v>
      </c>
      <c r="S988" s="9">
        <v>0</v>
      </c>
      <c r="T988" s="9">
        <v>0</v>
      </c>
      <c r="U988" s="10">
        <v>0</v>
      </c>
    </row>
    <row r="989" spans="2:21">
      <c r="B989" s="11"/>
      <c r="C989" s="6" t="s">
        <v>384</v>
      </c>
      <c r="D989" s="6"/>
      <c r="E989" s="17" t="s">
        <v>385</v>
      </c>
      <c r="F989" s="9">
        <f t="shared" ref="F989:T989" si="331">SUM(F990:F1012)</f>
        <v>8696201</v>
      </c>
      <c r="G989" s="9">
        <f t="shared" si="331"/>
        <v>8968952</v>
      </c>
      <c r="H989" s="9">
        <f t="shared" si="331"/>
        <v>8313952</v>
      </c>
      <c r="I989" s="9">
        <f t="shared" si="331"/>
        <v>6959752</v>
      </c>
      <c r="J989" s="9">
        <f t="shared" si="331"/>
        <v>4723074</v>
      </c>
      <c r="K989" s="9">
        <f t="shared" si="331"/>
        <v>2236678</v>
      </c>
      <c r="L989" s="9">
        <f t="shared" si="331"/>
        <v>1350000</v>
      </c>
      <c r="M989" s="9">
        <f t="shared" si="331"/>
        <v>4200</v>
      </c>
      <c r="N989" s="9">
        <f t="shared" si="331"/>
        <v>0</v>
      </c>
      <c r="O989" s="9">
        <f t="shared" si="331"/>
        <v>0</v>
      </c>
      <c r="P989" s="9">
        <f t="shared" si="331"/>
        <v>0</v>
      </c>
      <c r="Q989" s="9">
        <f t="shared" si="331"/>
        <v>655000</v>
      </c>
      <c r="R989" s="9">
        <f t="shared" si="331"/>
        <v>655000</v>
      </c>
      <c r="S989" s="9">
        <f t="shared" si="331"/>
        <v>0</v>
      </c>
      <c r="T989" s="9">
        <f t="shared" si="331"/>
        <v>0</v>
      </c>
      <c r="U989" s="10">
        <f t="shared" ref="U989:U1010" si="332">G989/F989</f>
        <v>1.0313643854368131</v>
      </c>
    </row>
    <row r="990" spans="2:21" ht="22.5">
      <c r="B990" s="11"/>
      <c r="C990" s="6"/>
      <c r="D990" s="6" t="s">
        <v>246</v>
      </c>
      <c r="E990" s="17" t="s">
        <v>247</v>
      </c>
      <c r="F990" s="18">
        <v>1543000</v>
      </c>
      <c r="G990" s="9">
        <f t="shared" ref="G990:G1012" si="333">SUM(H990+Q990)</f>
        <v>1350000</v>
      </c>
      <c r="H990" s="9">
        <f t="shared" ref="H990:H1012" si="334">SUM(I990+L990+M990+N990+O990+P990)</f>
        <v>1350000</v>
      </c>
      <c r="I990" s="9">
        <f t="shared" ref="I990:I1012" si="335">SUM(J990:K990)</f>
        <v>0</v>
      </c>
      <c r="J990" s="9">
        <v>0</v>
      </c>
      <c r="K990" s="9">
        <v>0</v>
      </c>
      <c r="L990" s="9">
        <v>1350000</v>
      </c>
      <c r="M990" s="9">
        <v>0</v>
      </c>
      <c r="N990" s="9">
        <v>0</v>
      </c>
      <c r="O990" s="9">
        <v>0</v>
      </c>
      <c r="P990" s="9">
        <v>0</v>
      </c>
      <c r="Q990" s="9">
        <f t="shared" ref="Q990:Q1012" si="336">SUM(R990+T990)</f>
        <v>0</v>
      </c>
      <c r="R990" s="9">
        <v>0</v>
      </c>
      <c r="S990" s="9">
        <v>0</v>
      </c>
      <c r="T990" s="9">
        <v>0</v>
      </c>
      <c r="U990" s="10">
        <f t="shared" si="332"/>
        <v>0.87491898898250164</v>
      </c>
    </row>
    <row r="991" spans="2:21">
      <c r="B991" s="11"/>
      <c r="C991" s="6"/>
      <c r="D991" s="6" t="s">
        <v>179</v>
      </c>
      <c r="E991" s="17" t="s">
        <v>180</v>
      </c>
      <c r="F991" s="18">
        <v>23682</v>
      </c>
      <c r="G991" s="9">
        <f t="shared" si="333"/>
        <v>4200</v>
      </c>
      <c r="H991" s="9">
        <f t="shared" si="334"/>
        <v>4200</v>
      </c>
      <c r="I991" s="9">
        <f t="shared" si="335"/>
        <v>0</v>
      </c>
      <c r="J991" s="9">
        <v>0</v>
      </c>
      <c r="K991" s="9">
        <v>0</v>
      </c>
      <c r="L991" s="9">
        <v>0</v>
      </c>
      <c r="M991" s="9">
        <v>4200</v>
      </c>
      <c r="N991" s="9">
        <v>0</v>
      </c>
      <c r="O991" s="9">
        <v>0</v>
      </c>
      <c r="P991" s="9">
        <v>0</v>
      </c>
      <c r="Q991" s="9">
        <f t="shared" si="336"/>
        <v>0</v>
      </c>
      <c r="R991" s="9">
        <v>0</v>
      </c>
      <c r="S991" s="9">
        <v>0</v>
      </c>
      <c r="T991" s="9">
        <v>0</v>
      </c>
      <c r="U991" s="10">
        <f t="shared" si="332"/>
        <v>0.177349885989359</v>
      </c>
    </row>
    <row r="992" spans="2:21">
      <c r="B992" s="11"/>
      <c r="C992" s="6"/>
      <c r="D992" s="6" t="s">
        <v>120</v>
      </c>
      <c r="E992" s="17" t="s">
        <v>77</v>
      </c>
      <c r="F992" s="18">
        <v>4045728</v>
      </c>
      <c r="G992" s="9">
        <f t="shared" si="333"/>
        <v>3604465</v>
      </c>
      <c r="H992" s="9">
        <f t="shared" si="334"/>
        <v>3604465</v>
      </c>
      <c r="I992" s="9">
        <f t="shared" si="335"/>
        <v>3604465</v>
      </c>
      <c r="J992" s="9">
        <v>3604465</v>
      </c>
      <c r="K992" s="9">
        <v>0</v>
      </c>
      <c r="L992" s="9">
        <v>0</v>
      </c>
      <c r="M992" s="9">
        <v>0</v>
      </c>
      <c r="N992" s="9">
        <v>0</v>
      </c>
      <c r="O992" s="9">
        <v>0</v>
      </c>
      <c r="P992" s="9">
        <v>0</v>
      </c>
      <c r="Q992" s="9">
        <f t="shared" si="336"/>
        <v>0</v>
      </c>
      <c r="R992" s="9">
        <v>0</v>
      </c>
      <c r="S992" s="9">
        <v>0</v>
      </c>
      <c r="T992" s="9">
        <v>0</v>
      </c>
      <c r="U992" s="10">
        <f t="shared" si="332"/>
        <v>0.89093112537471619</v>
      </c>
    </row>
    <row r="993" spans="2:21">
      <c r="B993" s="11"/>
      <c r="C993" s="6"/>
      <c r="D993" s="6" t="s">
        <v>121</v>
      </c>
      <c r="E993" s="17" t="s">
        <v>78</v>
      </c>
      <c r="F993" s="18">
        <v>303001</v>
      </c>
      <c r="G993" s="9">
        <f t="shared" si="333"/>
        <v>339090</v>
      </c>
      <c r="H993" s="9">
        <f t="shared" si="334"/>
        <v>339090</v>
      </c>
      <c r="I993" s="9">
        <f t="shared" si="335"/>
        <v>339090</v>
      </c>
      <c r="J993" s="9">
        <v>339090</v>
      </c>
      <c r="K993" s="9">
        <v>0</v>
      </c>
      <c r="L993" s="9">
        <v>0</v>
      </c>
      <c r="M993" s="9">
        <v>0</v>
      </c>
      <c r="N993" s="9">
        <v>0</v>
      </c>
      <c r="O993" s="9">
        <v>0</v>
      </c>
      <c r="P993" s="9">
        <v>0</v>
      </c>
      <c r="Q993" s="9">
        <f t="shared" si="336"/>
        <v>0</v>
      </c>
      <c r="R993" s="9">
        <v>0</v>
      </c>
      <c r="S993" s="9">
        <v>0</v>
      </c>
      <c r="T993" s="9">
        <v>0</v>
      </c>
      <c r="U993" s="10">
        <f t="shared" si="332"/>
        <v>1.1191052174745297</v>
      </c>
    </row>
    <row r="994" spans="2:21">
      <c r="B994" s="11"/>
      <c r="C994" s="6"/>
      <c r="D994" s="6" t="s">
        <v>122</v>
      </c>
      <c r="E994" s="17" t="s">
        <v>79</v>
      </c>
      <c r="F994" s="18">
        <v>619458</v>
      </c>
      <c r="G994" s="9">
        <f t="shared" si="333"/>
        <v>660115</v>
      </c>
      <c r="H994" s="9">
        <f t="shared" si="334"/>
        <v>660115</v>
      </c>
      <c r="I994" s="9">
        <f t="shared" si="335"/>
        <v>660115</v>
      </c>
      <c r="J994" s="9">
        <v>660115</v>
      </c>
      <c r="K994" s="9">
        <v>0</v>
      </c>
      <c r="L994" s="9">
        <v>0</v>
      </c>
      <c r="M994" s="9">
        <v>0</v>
      </c>
      <c r="N994" s="9">
        <v>0</v>
      </c>
      <c r="O994" s="9">
        <v>0</v>
      </c>
      <c r="P994" s="9">
        <v>0</v>
      </c>
      <c r="Q994" s="9">
        <f t="shared" si="336"/>
        <v>0</v>
      </c>
      <c r="R994" s="9">
        <v>0</v>
      </c>
      <c r="S994" s="9">
        <v>0</v>
      </c>
      <c r="T994" s="9">
        <v>0</v>
      </c>
      <c r="U994" s="10">
        <f t="shared" si="332"/>
        <v>1.0656331825563639</v>
      </c>
    </row>
    <row r="995" spans="2:21">
      <c r="B995" s="11"/>
      <c r="C995" s="6"/>
      <c r="D995" s="6" t="s">
        <v>123</v>
      </c>
      <c r="E995" s="17" t="s">
        <v>80</v>
      </c>
      <c r="F995" s="18">
        <v>70443</v>
      </c>
      <c r="G995" s="9">
        <f t="shared" si="333"/>
        <v>72567</v>
      </c>
      <c r="H995" s="9">
        <f t="shared" si="334"/>
        <v>72567</v>
      </c>
      <c r="I995" s="9">
        <f t="shared" si="335"/>
        <v>72567</v>
      </c>
      <c r="J995" s="9">
        <v>72567</v>
      </c>
      <c r="K995" s="9">
        <v>0</v>
      </c>
      <c r="L995" s="9">
        <v>0</v>
      </c>
      <c r="M995" s="9">
        <v>0</v>
      </c>
      <c r="N995" s="9">
        <v>0</v>
      </c>
      <c r="O995" s="9">
        <v>0</v>
      </c>
      <c r="P995" s="9">
        <v>0</v>
      </c>
      <c r="Q995" s="9">
        <f t="shared" si="336"/>
        <v>0</v>
      </c>
      <c r="R995" s="9">
        <v>0</v>
      </c>
      <c r="S995" s="9">
        <v>0</v>
      </c>
      <c r="T995" s="9">
        <v>0</v>
      </c>
      <c r="U995" s="10">
        <f t="shared" si="332"/>
        <v>1.0301520378178102</v>
      </c>
    </row>
    <row r="996" spans="2:21" ht="22.5">
      <c r="B996" s="11"/>
      <c r="C996" s="6"/>
      <c r="D996" s="6" t="s">
        <v>386</v>
      </c>
      <c r="E996" s="17" t="s">
        <v>387</v>
      </c>
      <c r="F996" s="18">
        <v>2400</v>
      </c>
      <c r="G996" s="9">
        <f t="shared" si="333"/>
        <v>2500</v>
      </c>
      <c r="H996" s="9">
        <f t="shared" si="334"/>
        <v>2500</v>
      </c>
      <c r="I996" s="9">
        <f t="shared" si="335"/>
        <v>2500</v>
      </c>
      <c r="J996" s="9">
        <v>0</v>
      </c>
      <c r="K996" s="9">
        <v>2500</v>
      </c>
      <c r="L996" s="9">
        <v>0</v>
      </c>
      <c r="M996" s="9">
        <v>0</v>
      </c>
      <c r="N996" s="9">
        <v>0</v>
      </c>
      <c r="O996" s="9">
        <v>0</v>
      </c>
      <c r="P996" s="9">
        <v>0</v>
      </c>
      <c r="Q996" s="9">
        <f t="shared" si="336"/>
        <v>0</v>
      </c>
      <c r="R996" s="9">
        <v>0</v>
      </c>
      <c r="S996" s="9">
        <v>0</v>
      </c>
      <c r="T996" s="9">
        <v>0</v>
      </c>
      <c r="U996" s="10">
        <f t="shared" si="332"/>
        <v>1.0416666666666667</v>
      </c>
    </row>
    <row r="997" spans="2:21">
      <c r="B997" s="11"/>
      <c r="C997" s="6"/>
      <c r="D997" s="6" t="s">
        <v>103</v>
      </c>
      <c r="E997" s="17" t="s">
        <v>81</v>
      </c>
      <c r="F997" s="18">
        <v>16992</v>
      </c>
      <c r="G997" s="9">
        <f t="shared" si="333"/>
        <v>17200</v>
      </c>
      <c r="H997" s="9">
        <f t="shared" si="334"/>
        <v>17200</v>
      </c>
      <c r="I997" s="9">
        <f t="shared" si="335"/>
        <v>17200</v>
      </c>
      <c r="J997" s="9">
        <v>17200</v>
      </c>
      <c r="K997" s="9">
        <v>0</v>
      </c>
      <c r="L997" s="9">
        <v>0</v>
      </c>
      <c r="M997" s="9">
        <v>0</v>
      </c>
      <c r="N997" s="9">
        <v>0</v>
      </c>
      <c r="O997" s="9">
        <v>0</v>
      </c>
      <c r="P997" s="9">
        <v>0</v>
      </c>
      <c r="Q997" s="9">
        <f t="shared" si="336"/>
        <v>0</v>
      </c>
      <c r="R997" s="9">
        <v>0</v>
      </c>
      <c r="S997" s="9">
        <v>0</v>
      </c>
      <c r="T997" s="9">
        <v>0</v>
      </c>
      <c r="U997" s="10">
        <f t="shared" si="332"/>
        <v>1.012241054613936</v>
      </c>
    </row>
    <row r="998" spans="2:21">
      <c r="B998" s="11"/>
      <c r="C998" s="6"/>
      <c r="D998" s="6" t="s">
        <v>125</v>
      </c>
      <c r="E998" s="17" t="s">
        <v>65</v>
      </c>
      <c r="F998" s="18">
        <v>102023</v>
      </c>
      <c r="G998" s="9">
        <f t="shared" si="333"/>
        <v>110000</v>
      </c>
      <c r="H998" s="9">
        <f t="shared" si="334"/>
        <v>110000</v>
      </c>
      <c r="I998" s="9">
        <f t="shared" si="335"/>
        <v>110000</v>
      </c>
      <c r="J998" s="9">
        <v>0</v>
      </c>
      <c r="K998" s="9">
        <v>110000</v>
      </c>
      <c r="L998" s="9">
        <v>0</v>
      </c>
      <c r="M998" s="9">
        <v>0</v>
      </c>
      <c r="N998" s="9">
        <v>0</v>
      </c>
      <c r="O998" s="9">
        <v>0</v>
      </c>
      <c r="P998" s="9">
        <v>0</v>
      </c>
      <c r="Q998" s="9">
        <f t="shared" si="336"/>
        <v>0</v>
      </c>
      <c r="R998" s="9">
        <v>0</v>
      </c>
      <c r="S998" s="9">
        <v>0</v>
      </c>
      <c r="T998" s="9">
        <v>0</v>
      </c>
      <c r="U998" s="10">
        <f t="shared" si="332"/>
        <v>1.0781882516687413</v>
      </c>
    </row>
    <row r="999" spans="2:21">
      <c r="B999" s="11"/>
      <c r="C999" s="6"/>
      <c r="D999" s="6" t="s">
        <v>126</v>
      </c>
      <c r="E999" s="17" t="s">
        <v>127</v>
      </c>
      <c r="F999" s="18">
        <v>1024224</v>
      </c>
      <c r="G999" s="9">
        <f t="shared" si="333"/>
        <v>1306520</v>
      </c>
      <c r="H999" s="9">
        <f t="shared" si="334"/>
        <v>1306520</v>
      </c>
      <c r="I999" s="9">
        <f t="shared" si="335"/>
        <v>1306520</v>
      </c>
      <c r="J999" s="9">
        <v>0</v>
      </c>
      <c r="K999" s="9">
        <v>1306520</v>
      </c>
      <c r="L999" s="9">
        <v>0</v>
      </c>
      <c r="M999" s="9">
        <v>0</v>
      </c>
      <c r="N999" s="9">
        <v>0</v>
      </c>
      <c r="O999" s="9">
        <v>0</v>
      </c>
      <c r="P999" s="9">
        <v>0</v>
      </c>
      <c r="Q999" s="9">
        <f t="shared" si="336"/>
        <v>0</v>
      </c>
      <c r="R999" s="9">
        <v>0</v>
      </c>
      <c r="S999" s="9">
        <v>0</v>
      </c>
      <c r="T999" s="9">
        <v>0</v>
      </c>
      <c r="U999" s="10">
        <f t="shared" si="332"/>
        <v>1.2756193957571782</v>
      </c>
    </row>
    <row r="1000" spans="2:21">
      <c r="B1000" s="11"/>
      <c r="C1000" s="6"/>
      <c r="D1000" s="6" t="s">
        <v>218</v>
      </c>
      <c r="E1000" s="17" t="s">
        <v>195</v>
      </c>
      <c r="F1000" s="18">
        <v>1500</v>
      </c>
      <c r="G1000" s="9">
        <f t="shared" si="333"/>
        <v>2000</v>
      </c>
      <c r="H1000" s="9">
        <f t="shared" si="334"/>
        <v>2000</v>
      </c>
      <c r="I1000" s="9">
        <f t="shared" si="335"/>
        <v>2000</v>
      </c>
      <c r="J1000" s="9">
        <v>0</v>
      </c>
      <c r="K1000" s="9">
        <v>2000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f t="shared" si="336"/>
        <v>0</v>
      </c>
      <c r="R1000" s="9">
        <v>0</v>
      </c>
      <c r="S1000" s="9">
        <v>0</v>
      </c>
      <c r="T1000" s="9">
        <v>0</v>
      </c>
      <c r="U1000" s="10">
        <f t="shared" si="332"/>
        <v>1.3333333333333333</v>
      </c>
    </row>
    <row r="1001" spans="2:21">
      <c r="B1001" s="11"/>
      <c r="C1001" s="6"/>
      <c r="D1001" s="6" t="s">
        <v>88</v>
      </c>
      <c r="E1001" s="17" t="s">
        <v>89</v>
      </c>
      <c r="F1001" s="18">
        <v>356605</v>
      </c>
      <c r="G1001" s="9">
        <f t="shared" si="333"/>
        <v>363000</v>
      </c>
      <c r="H1001" s="9">
        <f t="shared" si="334"/>
        <v>363000</v>
      </c>
      <c r="I1001" s="9">
        <f t="shared" si="335"/>
        <v>363000</v>
      </c>
      <c r="J1001" s="9">
        <v>0</v>
      </c>
      <c r="K1001" s="9">
        <v>363000</v>
      </c>
      <c r="L1001" s="9">
        <v>0</v>
      </c>
      <c r="M1001" s="9">
        <v>0</v>
      </c>
      <c r="N1001" s="9">
        <v>0</v>
      </c>
      <c r="O1001" s="9">
        <v>0</v>
      </c>
      <c r="P1001" s="9">
        <v>0</v>
      </c>
      <c r="Q1001" s="9">
        <f t="shared" si="336"/>
        <v>0</v>
      </c>
      <c r="R1001" s="9">
        <v>0</v>
      </c>
      <c r="S1001" s="9">
        <v>0</v>
      </c>
      <c r="T1001" s="9">
        <v>0</v>
      </c>
      <c r="U1001" s="10">
        <f t="shared" si="332"/>
        <v>1.0179330071087056</v>
      </c>
    </row>
    <row r="1002" spans="2:21">
      <c r="B1002" s="11"/>
      <c r="C1002" s="6"/>
      <c r="D1002" s="6" t="s">
        <v>97</v>
      </c>
      <c r="E1002" s="17" t="s">
        <v>98</v>
      </c>
      <c r="F1002" s="18">
        <v>16100</v>
      </c>
      <c r="G1002" s="9">
        <f t="shared" si="333"/>
        <v>130000</v>
      </c>
      <c r="H1002" s="9">
        <f t="shared" si="334"/>
        <v>130000</v>
      </c>
      <c r="I1002" s="9">
        <f t="shared" si="335"/>
        <v>130000</v>
      </c>
      <c r="J1002" s="9">
        <v>0</v>
      </c>
      <c r="K1002" s="9">
        <v>130000</v>
      </c>
      <c r="L1002" s="9">
        <v>0</v>
      </c>
      <c r="M1002" s="9">
        <v>0</v>
      </c>
      <c r="N1002" s="9">
        <v>0</v>
      </c>
      <c r="O1002" s="9">
        <v>0</v>
      </c>
      <c r="P1002" s="9">
        <v>0</v>
      </c>
      <c r="Q1002" s="9">
        <f t="shared" si="336"/>
        <v>0</v>
      </c>
      <c r="R1002" s="9">
        <v>0</v>
      </c>
      <c r="S1002" s="9">
        <v>0</v>
      </c>
      <c r="T1002" s="9">
        <v>0</v>
      </c>
      <c r="U1002" s="10">
        <f t="shared" si="332"/>
        <v>8.0745341614906838</v>
      </c>
    </row>
    <row r="1003" spans="2:21">
      <c r="B1003" s="11"/>
      <c r="C1003" s="6"/>
      <c r="D1003" s="6" t="s">
        <v>181</v>
      </c>
      <c r="E1003" s="17" t="s">
        <v>182</v>
      </c>
      <c r="F1003" s="18">
        <v>5300</v>
      </c>
      <c r="G1003" s="9">
        <f t="shared" si="333"/>
        <v>5800</v>
      </c>
      <c r="H1003" s="9">
        <f t="shared" si="334"/>
        <v>5800</v>
      </c>
      <c r="I1003" s="9">
        <f t="shared" si="335"/>
        <v>5800</v>
      </c>
      <c r="J1003" s="9">
        <v>0</v>
      </c>
      <c r="K1003" s="9">
        <v>5800</v>
      </c>
      <c r="L1003" s="9">
        <v>0</v>
      </c>
      <c r="M1003" s="9">
        <v>0</v>
      </c>
      <c r="N1003" s="9">
        <v>0</v>
      </c>
      <c r="O1003" s="9">
        <v>0</v>
      </c>
      <c r="P1003" s="9">
        <v>0</v>
      </c>
      <c r="Q1003" s="9">
        <f t="shared" si="336"/>
        <v>0</v>
      </c>
      <c r="R1003" s="9">
        <v>0</v>
      </c>
      <c r="S1003" s="9">
        <v>0</v>
      </c>
      <c r="T1003" s="9">
        <v>0</v>
      </c>
      <c r="U1003" s="10">
        <f t="shared" si="332"/>
        <v>1.0943396226415094</v>
      </c>
    </row>
    <row r="1004" spans="2:21">
      <c r="B1004" s="11"/>
      <c r="C1004" s="6"/>
      <c r="D1004" s="6" t="s">
        <v>37</v>
      </c>
      <c r="E1004" s="17" t="s">
        <v>38</v>
      </c>
      <c r="F1004" s="18">
        <v>125695</v>
      </c>
      <c r="G1004" s="9">
        <f t="shared" si="333"/>
        <v>109400</v>
      </c>
      <c r="H1004" s="9">
        <f t="shared" si="334"/>
        <v>109400</v>
      </c>
      <c r="I1004" s="9">
        <f t="shared" si="335"/>
        <v>109400</v>
      </c>
      <c r="J1004" s="9">
        <v>0</v>
      </c>
      <c r="K1004" s="9">
        <v>109400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f t="shared" si="336"/>
        <v>0</v>
      </c>
      <c r="R1004" s="9">
        <v>0</v>
      </c>
      <c r="S1004" s="9">
        <v>0</v>
      </c>
      <c r="T1004" s="9">
        <v>0</v>
      </c>
      <c r="U1004" s="10">
        <f t="shared" si="332"/>
        <v>0.87036079398544097</v>
      </c>
    </row>
    <row r="1005" spans="2:21">
      <c r="B1005" s="11"/>
      <c r="C1005" s="6"/>
      <c r="D1005" s="6" t="s">
        <v>128</v>
      </c>
      <c r="E1005" s="17" t="s">
        <v>129</v>
      </c>
      <c r="F1005" s="18">
        <v>9300</v>
      </c>
      <c r="G1005" s="9">
        <f t="shared" si="333"/>
        <v>10300</v>
      </c>
      <c r="H1005" s="9">
        <f t="shared" si="334"/>
        <v>10300</v>
      </c>
      <c r="I1005" s="9">
        <f t="shared" si="335"/>
        <v>10300</v>
      </c>
      <c r="J1005" s="9">
        <v>0</v>
      </c>
      <c r="K1005" s="9">
        <v>10300</v>
      </c>
      <c r="L1005" s="9">
        <v>0</v>
      </c>
      <c r="M1005" s="9">
        <v>0</v>
      </c>
      <c r="N1005" s="9">
        <v>0</v>
      </c>
      <c r="O1005" s="9">
        <v>0</v>
      </c>
      <c r="P1005" s="9">
        <v>0</v>
      </c>
      <c r="Q1005" s="9">
        <f t="shared" si="336"/>
        <v>0</v>
      </c>
      <c r="R1005" s="9">
        <v>0</v>
      </c>
      <c r="S1005" s="9">
        <v>0</v>
      </c>
      <c r="T1005" s="9">
        <v>0</v>
      </c>
      <c r="U1005" s="10">
        <f t="shared" si="332"/>
        <v>1.10752688172043</v>
      </c>
    </row>
    <row r="1006" spans="2:21" ht="22.5">
      <c r="B1006" s="11"/>
      <c r="C1006" s="6"/>
      <c r="D1006" s="6" t="s">
        <v>104</v>
      </c>
      <c r="E1006" s="17" t="s">
        <v>105</v>
      </c>
      <c r="F1006" s="18">
        <v>3260</v>
      </c>
      <c r="G1006" s="9">
        <f t="shared" si="333"/>
        <v>3460</v>
      </c>
      <c r="H1006" s="9">
        <f t="shared" si="334"/>
        <v>3460</v>
      </c>
      <c r="I1006" s="9">
        <f t="shared" si="335"/>
        <v>3460</v>
      </c>
      <c r="J1006" s="9">
        <v>0</v>
      </c>
      <c r="K1006" s="9">
        <v>3460</v>
      </c>
      <c r="L1006" s="9">
        <v>0</v>
      </c>
      <c r="M1006" s="9">
        <v>0</v>
      </c>
      <c r="N1006" s="9">
        <v>0</v>
      </c>
      <c r="O1006" s="9">
        <v>0</v>
      </c>
      <c r="P1006" s="9">
        <v>0</v>
      </c>
      <c r="Q1006" s="9">
        <f t="shared" si="336"/>
        <v>0</v>
      </c>
      <c r="R1006" s="9">
        <v>0</v>
      </c>
      <c r="S1006" s="9">
        <v>0</v>
      </c>
      <c r="T1006" s="9">
        <v>0</v>
      </c>
      <c r="U1006" s="10">
        <f t="shared" si="332"/>
        <v>1.0613496932515338</v>
      </c>
    </row>
    <row r="1007" spans="2:21">
      <c r="B1007" s="11"/>
      <c r="C1007" s="6"/>
      <c r="D1007" s="6" t="s">
        <v>167</v>
      </c>
      <c r="E1007" s="17" t="s">
        <v>82</v>
      </c>
      <c r="F1007" s="18">
        <v>450</v>
      </c>
      <c r="G1007" s="9">
        <f t="shared" si="333"/>
        <v>600</v>
      </c>
      <c r="H1007" s="9">
        <f t="shared" si="334"/>
        <v>600</v>
      </c>
      <c r="I1007" s="9">
        <f t="shared" si="335"/>
        <v>600</v>
      </c>
      <c r="J1007" s="9">
        <v>0</v>
      </c>
      <c r="K1007" s="9">
        <v>600</v>
      </c>
      <c r="L1007" s="9">
        <v>0</v>
      </c>
      <c r="M1007" s="9">
        <v>0</v>
      </c>
      <c r="N1007" s="9">
        <v>0</v>
      </c>
      <c r="O1007" s="9">
        <v>0</v>
      </c>
      <c r="P1007" s="9">
        <v>0</v>
      </c>
      <c r="Q1007" s="9">
        <f t="shared" si="336"/>
        <v>0</v>
      </c>
      <c r="R1007" s="9">
        <v>0</v>
      </c>
      <c r="S1007" s="9">
        <v>0</v>
      </c>
      <c r="T1007" s="9">
        <v>0</v>
      </c>
      <c r="U1007" s="10">
        <f t="shared" si="332"/>
        <v>1.3333333333333333</v>
      </c>
    </row>
    <row r="1008" spans="2:21">
      <c r="B1008" s="11"/>
      <c r="C1008" s="6"/>
      <c r="D1008" s="6" t="s">
        <v>109</v>
      </c>
      <c r="E1008" s="17" t="s">
        <v>110</v>
      </c>
      <c r="F1008" s="18">
        <v>1979</v>
      </c>
      <c r="G1008" s="9">
        <f t="shared" si="333"/>
        <v>3000</v>
      </c>
      <c r="H1008" s="9">
        <f t="shared" si="334"/>
        <v>3000</v>
      </c>
      <c r="I1008" s="9">
        <f t="shared" si="335"/>
        <v>3000</v>
      </c>
      <c r="J1008" s="9">
        <v>0</v>
      </c>
      <c r="K1008" s="9">
        <v>3000</v>
      </c>
      <c r="L1008" s="9">
        <v>0</v>
      </c>
      <c r="M1008" s="9">
        <v>0</v>
      </c>
      <c r="N1008" s="9">
        <v>0</v>
      </c>
      <c r="O1008" s="9">
        <v>0</v>
      </c>
      <c r="P1008" s="9">
        <v>0</v>
      </c>
      <c r="Q1008" s="9">
        <f t="shared" si="336"/>
        <v>0</v>
      </c>
      <c r="R1008" s="9">
        <v>0</v>
      </c>
      <c r="S1008" s="9">
        <v>0</v>
      </c>
      <c r="T1008" s="9">
        <v>0</v>
      </c>
      <c r="U1008" s="10">
        <f t="shared" si="332"/>
        <v>1.5159171298635674</v>
      </c>
    </row>
    <row r="1009" spans="2:21">
      <c r="B1009" s="11"/>
      <c r="C1009" s="6"/>
      <c r="D1009" s="6" t="s">
        <v>130</v>
      </c>
      <c r="E1009" s="17" t="s">
        <v>83</v>
      </c>
      <c r="F1009" s="18">
        <v>186561</v>
      </c>
      <c r="G1009" s="9">
        <f t="shared" si="333"/>
        <v>186298</v>
      </c>
      <c r="H1009" s="9">
        <f t="shared" si="334"/>
        <v>186298</v>
      </c>
      <c r="I1009" s="9">
        <f t="shared" si="335"/>
        <v>186298</v>
      </c>
      <c r="J1009" s="9">
        <v>0</v>
      </c>
      <c r="K1009" s="9">
        <v>186298</v>
      </c>
      <c r="L1009" s="9">
        <v>0</v>
      </c>
      <c r="M1009" s="9">
        <v>0</v>
      </c>
      <c r="N1009" s="9">
        <v>0</v>
      </c>
      <c r="O1009" s="9">
        <v>0</v>
      </c>
      <c r="P1009" s="9">
        <v>0</v>
      </c>
      <c r="Q1009" s="9">
        <f t="shared" si="336"/>
        <v>0</v>
      </c>
      <c r="R1009" s="9">
        <v>0</v>
      </c>
      <c r="S1009" s="9">
        <v>0</v>
      </c>
      <c r="T1009" s="9">
        <v>0</v>
      </c>
      <c r="U1009" s="10">
        <f t="shared" si="332"/>
        <v>0.99859027342263385</v>
      </c>
    </row>
    <row r="1010" spans="2:21" ht="22.5">
      <c r="B1010" s="11"/>
      <c r="C1010" s="6"/>
      <c r="D1010" s="6" t="s">
        <v>168</v>
      </c>
      <c r="E1010" s="17" t="s">
        <v>169</v>
      </c>
      <c r="F1010" s="18">
        <v>3500</v>
      </c>
      <c r="G1010" s="9">
        <f t="shared" si="333"/>
        <v>3800</v>
      </c>
      <c r="H1010" s="9">
        <f t="shared" si="334"/>
        <v>3800</v>
      </c>
      <c r="I1010" s="9">
        <f t="shared" si="335"/>
        <v>3800</v>
      </c>
      <c r="J1010" s="9">
        <v>0</v>
      </c>
      <c r="K1010" s="9">
        <v>3800</v>
      </c>
      <c r="L1010" s="9">
        <v>0</v>
      </c>
      <c r="M1010" s="9">
        <v>0</v>
      </c>
      <c r="N1010" s="9">
        <v>0</v>
      </c>
      <c r="O1010" s="9">
        <v>0</v>
      </c>
      <c r="P1010" s="9">
        <v>0</v>
      </c>
      <c r="Q1010" s="9">
        <f t="shared" si="336"/>
        <v>0</v>
      </c>
      <c r="R1010" s="9">
        <v>0</v>
      </c>
      <c r="S1010" s="9">
        <v>0</v>
      </c>
      <c r="T1010" s="9">
        <v>0</v>
      </c>
      <c r="U1010" s="10">
        <f t="shared" si="332"/>
        <v>1.0857142857142856</v>
      </c>
    </row>
    <row r="1011" spans="2:21">
      <c r="B1011" s="11"/>
      <c r="C1011" s="6"/>
      <c r="D1011" s="6" t="s">
        <v>131</v>
      </c>
      <c r="E1011" s="17" t="s">
        <v>132</v>
      </c>
      <c r="F1011" s="18">
        <v>0</v>
      </c>
      <c r="G1011" s="9">
        <f t="shared" si="333"/>
        <v>29637</v>
      </c>
      <c r="H1011" s="9">
        <f t="shared" si="334"/>
        <v>29637</v>
      </c>
      <c r="I1011" s="9">
        <f t="shared" si="335"/>
        <v>29637</v>
      </c>
      <c r="J1011" s="9">
        <v>29637</v>
      </c>
      <c r="K1011" s="9">
        <v>0</v>
      </c>
      <c r="L1011" s="9">
        <v>0</v>
      </c>
      <c r="M1011" s="9">
        <v>0</v>
      </c>
      <c r="N1011" s="9">
        <v>0</v>
      </c>
      <c r="O1011" s="9">
        <v>0</v>
      </c>
      <c r="P1011" s="9">
        <v>0</v>
      </c>
      <c r="Q1011" s="9">
        <f t="shared" si="336"/>
        <v>0</v>
      </c>
      <c r="R1011" s="9">
        <v>0</v>
      </c>
      <c r="S1011" s="9">
        <v>0</v>
      </c>
      <c r="T1011" s="9">
        <v>0</v>
      </c>
      <c r="U1011" s="10">
        <v>0</v>
      </c>
    </row>
    <row r="1012" spans="2:21">
      <c r="B1012" s="11"/>
      <c r="C1012" s="6"/>
      <c r="D1012" s="6" t="s">
        <v>106</v>
      </c>
      <c r="E1012" s="17" t="s">
        <v>100</v>
      </c>
      <c r="F1012" s="18">
        <v>235000</v>
      </c>
      <c r="G1012" s="9">
        <f t="shared" si="333"/>
        <v>655000</v>
      </c>
      <c r="H1012" s="9">
        <f t="shared" si="334"/>
        <v>0</v>
      </c>
      <c r="I1012" s="9">
        <f t="shared" si="335"/>
        <v>0</v>
      </c>
      <c r="J1012" s="9">
        <v>0</v>
      </c>
      <c r="K1012" s="9">
        <v>0</v>
      </c>
      <c r="L1012" s="9">
        <v>0</v>
      </c>
      <c r="M1012" s="9">
        <v>0</v>
      </c>
      <c r="N1012" s="9">
        <v>0</v>
      </c>
      <c r="O1012" s="9">
        <v>0</v>
      </c>
      <c r="P1012" s="9">
        <v>0</v>
      </c>
      <c r="Q1012" s="9">
        <f t="shared" si="336"/>
        <v>655000</v>
      </c>
      <c r="R1012" s="9">
        <v>655000</v>
      </c>
      <c r="S1012" s="9">
        <v>0</v>
      </c>
      <c r="T1012" s="9">
        <v>0</v>
      </c>
      <c r="U1012" s="10">
        <f t="shared" ref="U1012:U1043" si="337">G1012/F1012</f>
        <v>2.7872340425531914</v>
      </c>
    </row>
    <row r="1013" spans="2:21">
      <c r="B1013" s="11"/>
      <c r="C1013" s="6" t="s">
        <v>388</v>
      </c>
      <c r="D1013" s="6"/>
      <c r="E1013" s="17" t="s">
        <v>389</v>
      </c>
      <c r="F1013" s="9">
        <f t="shared" ref="F1013:T1013" si="338">SUM(F1014:F1016)</f>
        <v>610306</v>
      </c>
      <c r="G1013" s="9">
        <f t="shared" si="338"/>
        <v>112800</v>
      </c>
      <c r="H1013" s="9">
        <f t="shared" si="338"/>
        <v>112800</v>
      </c>
      <c r="I1013" s="9">
        <f t="shared" si="338"/>
        <v>1500</v>
      </c>
      <c r="J1013" s="9">
        <f t="shared" si="338"/>
        <v>0</v>
      </c>
      <c r="K1013" s="9">
        <f t="shared" si="338"/>
        <v>1500</v>
      </c>
      <c r="L1013" s="9">
        <f t="shared" si="338"/>
        <v>0</v>
      </c>
      <c r="M1013" s="9">
        <f t="shared" si="338"/>
        <v>111300</v>
      </c>
      <c r="N1013" s="9">
        <f t="shared" si="338"/>
        <v>0</v>
      </c>
      <c r="O1013" s="9">
        <f t="shared" si="338"/>
        <v>0</v>
      </c>
      <c r="P1013" s="9">
        <f t="shared" si="338"/>
        <v>0</v>
      </c>
      <c r="Q1013" s="9">
        <f t="shared" si="338"/>
        <v>0</v>
      </c>
      <c r="R1013" s="9">
        <f t="shared" si="338"/>
        <v>0</v>
      </c>
      <c r="S1013" s="9">
        <f t="shared" si="338"/>
        <v>0</v>
      </c>
      <c r="T1013" s="9">
        <f t="shared" si="338"/>
        <v>0</v>
      </c>
      <c r="U1013" s="10">
        <f t="shared" si="337"/>
        <v>0.18482531713599407</v>
      </c>
    </row>
    <row r="1014" spans="2:21" ht="45">
      <c r="B1014" s="11"/>
      <c r="C1014" s="6"/>
      <c r="D1014" s="6" t="s">
        <v>340</v>
      </c>
      <c r="E1014" s="17" t="s">
        <v>341</v>
      </c>
      <c r="F1014" s="18">
        <v>1500</v>
      </c>
      <c r="G1014" s="9">
        <f>SUM(H1014+Q1014)</f>
        <v>1500</v>
      </c>
      <c r="H1014" s="9">
        <f>SUM(I1014+L1014+M1014+N1014+O1014+P1014)</f>
        <v>1500</v>
      </c>
      <c r="I1014" s="9">
        <f>SUM(J1014:K1014)</f>
        <v>1500</v>
      </c>
      <c r="J1014" s="9">
        <v>0</v>
      </c>
      <c r="K1014" s="9">
        <v>1500</v>
      </c>
      <c r="L1014" s="9">
        <v>0</v>
      </c>
      <c r="M1014" s="9">
        <v>0</v>
      </c>
      <c r="N1014" s="9">
        <v>0</v>
      </c>
      <c r="O1014" s="9">
        <v>0</v>
      </c>
      <c r="P1014" s="9">
        <v>0</v>
      </c>
      <c r="Q1014" s="9">
        <f>SUM(R1014+T1014)</f>
        <v>0</v>
      </c>
      <c r="R1014" s="9">
        <v>0</v>
      </c>
      <c r="S1014" s="9">
        <v>0</v>
      </c>
      <c r="T1014" s="9">
        <v>0</v>
      </c>
      <c r="U1014" s="10">
        <f t="shared" si="337"/>
        <v>1</v>
      </c>
    </row>
    <row r="1015" spans="2:21">
      <c r="B1015" s="11"/>
      <c r="C1015" s="6"/>
      <c r="D1015" s="6" t="s">
        <v>390</v>
      </c>
      <c r="E1015" s="17" t="s">
        <v>391</v>
      </c>
      <c r="F1015" s="18">
        <v>571291</v>
      </c>
      <c r="G1015" s="9">
        <f>SUM(H1015+Q1015)</f>
        <v>110000</v>
      </c>
      <c r="H1015" s="9">
        <f>SUM(I1015+L1015+M1015+N1015+O1015+P1015)</f>
        <v>110000</v>
      </c>
      <c r="I1015" s="9">
        <f>SUM(J1015:K1015)</f>
        <v>0</v>
      </c>
      <c r="J1015" s="9">
        <v>0</v>
      </c>
      <c r="K1015" s="9">
        <v>0</v>
      </c>
      <c r="L1015" s="9">
        <v>0</v>
      </c>
      <c r="M1015" s="9">
        <v>110000</v>
      </c>
      <c r="N1015" s="9">
        <v>0</v>
      </c>
      <c r="O1015" s="9">
        <v>0</v>
      </c>
      <c r="P1015" s="9">
        <v>0</v>
      </c>
      <c r="Q1015" s="9">
        <f>SUM(R1015+T1015)</f>
        <v>0</v>
      </c>
      <c r="R1015" s="9">
        <v>0</v>
      </c>
      <c r="S1015" s="9">
        <v>0</v>
      </c>
      <c r="T1015" s="9">
        <v>0</v>
      </c>
      <c r="U1015" s="10">
        <f t="shared" si="337"/>
        <v>0.19254635553509508</v>
      </c>
    </row>
    <row r="1016" spans="2:21">
      <c r="B1016" s="11"/>
      <c r="C1016" s="6"/>
      <c r="D1016" s="6" t="s">
        <v>392</v>
      </c>
      <c r="E1016" s="17" t="s">
        <v>263</v>
      </c>
      <c r="F1016" s="18">
        <v>37515</v>
      </c>
      <c r="G1016" s="9">
        <f>SUM(H1016+Q1016)</f>
        <v>1300</v>
      </c>
      <c r="H1016" s="9">
        <f>SUM(I1016+L1016+M1016+N1016+O1016+P1016)</f>
        <v>1300</v>
      </c>
      <c r="I1016" s="9">
        <f>SUM(J1016:K1016)</f>
        <v>0</v>
      </c>
      <c r="J1016" s="9">
        <v>0</v>
      </c>
      <c r="K1016" s="9">
        <v>0</v>
      </c>
      <c r="L1016" s="9">
        <v>0</v>
      </c>
      <c r="M1016" s="9">
        <v>1300</v>
      </c>
      <c r="N1016" s="9">
        <v>0</v>
      </c>
      <c r="O1016" s="9">
        <v>0</v>
      </c>
      <c r="P1016" s="9">
        <v>0</v>
      </c>
      <c r="Q1016" s="9">
        <f>SUM(R1016+T1016)</f>
        <v>0</v>
      </c>
      <c r="R1016" s="9">
        <v>0</v>
      </c>
      <c r="S1016" s="9">
        <v>0</v>
      </c>
      <c r="T1016" s="9">
        <v>0</v>
      </c>
      <c r="U1016" s="10">
        <f t="shared" si="337"/>
        <v>3.4652805544448891E-2</v>
      </c>
    </row>
    <row r="1017" spans="2:21" ht="22.5">
      <c r="B1017" s="11"/>
      <c r="C1017" s="6" t="s">
        <v>393</v>
      </c>
      <c r="D1017" s="6"/>
      <c r="E1017" s="17" t="s">
        <v>394</v>
      </c>
      <c r="F1017" s="9">
        <f t="shared" ref="F1017:T1017" si="339">SUM(F1018)</f>
        <v>125000</v>
      </c>
      <c r="G1017" s="9">
        <f t="shared" si="339"/>
        <v>155000</v>
      </c>
      <c r="H1017" s="9">
        <f t="shared" si="339"/>
        <v>155000</v>
      </c>
      <c r="I1017" s="9">
        <f t="shared" si="339"/>
        <v>0</v>
      </c>
      <c r="J1017" s="9">
        <f t="shared" si="339"/>
        <v>0</v>
      </c>
      <c r="K1017" s="9">
        <f t="shared" si="339"/>
        <v>0</v>
      </c>
      <c r="L1017" s="9">
        <f t="shared" si="339"/>
        <v>0</v>
      </c>
      <c r="M1017" s="9">
        <f t="shared" si="339"/>
        <v>155000</v>
      </c>
      <c r="N1017" s="9">
        <f t="shared" si="339"/>
        <v>0</v>
      </c>
      <c r="O1017" s="9">
        <f t="shared" si="339"/>
        <v>0</v>
      </c>
      <c r="P1017" s="9">
        <f t="shared" si="339"/>
        <v>0</v>
      </c>
      <c r="Q1017" s="9">
        <f t="shared" si="339"/>
        <v>0</v>
      </c>
      <c r="R1017" s="9">
        <f t="shared" si="339"/>
        <v>0</v>
      </c>
      <c r="S1017" s="9">
        <f t="shared" si="339"/>
        <v>0</v>
      </c>
      <c r="T1017" s="9">
        <f t="shared" si="339"/>
        <v>0</v>
      </c>
      <c r="U1017" s="10">
        <f t="shared" si="337"/>
        <v>1.24</v>
      </c>
    </row>
    <row r="1018" spans="2:21">
      <c r="B1018" s="11"/>
      <c r="C1018" s="6"/>
      <c r="D1018" s="6" t="s">
        <v>390</v>
      </c>
      <c r="E1018" s="17" t="s">
        <v>391</v>
      </c>
      <c r="F1018" s="18">
        <v>125000</v>
      </c>
      <c r="G1018" s="9">
        <f>SUM(H1018+Q1018)</f>
        <v>155000</v>
      </c>
      <c r="H1018" s="9">
        <f>SUM(I1018+L1018+M1018+N1018+O1018+P1018)</f>
        <v>155000</v>
      </c>
      <c r="I1018" s="9">
        <f>SUM(J1018:K1018)</f>
        <v>0</v>
      </c>
      <c r="J1018" s="9">
        <v>0</v>
      </c>
      <c r="K1018" s="9">
        <v>0</v>
      </c>
      <c r="L1018" s="9">
        <v>0</v>
      </c>
      <c r="M1018" s="9">
        <v>155000</v>
      </c>
      <c r="N1018" s="9">
        <v>0</v>
      </c>
      <c r="O1018" s="9">
        <v>0</v>
      </c>
      <c r="P1018" s="9">
        <v>0</v>
      </c>
      <c r="Q1018" s="9">
        <f>SUM(R1018+T1018)</f>
        <v>0</v>
      </c>
      <c r="R1018" s="9">
        <v>0</v>
      </c>
      <c r="S1018" s="9">
        <v>0</v>
      </c>
      <c r="T1018" s="9">
        <v>0</v>
      </c>
      <c r="U1018" s="10">
        <f t="shared" si="337"/>
        <v>1.24</v>
      </c>
    </row>
    <row r="1019" spans="2:21">
      <c r="B1019" s="11"/>
      <c r="C1019" s="6" t="s">
        <v>395</v>
      </c>
      <c r="D1019" s="6"/>
      <c r="E1019" s="17" t="s">
        <v>396</v>
      </c>
      <c r="F1019" s="9">
        <f t="shared" ref="F1019:T1019" si="340">SUM(F1020:F1033)</f>
        <v>708446</v>
      </c>
      <c r="G1019" s="9">
        <f t="shared" si="340"/>
        <v>589900</v>
      </c>
      <c r="H1019" s="9">
        <f t="shared" si="340"/>
        <v>589900</v>
      </c>
      <c r="I1019" s="9">
        <f t="shared" si="340"/>
        <v>399600</v>
      </c>
      <c r="J1019" s="9">
        <f t="shared" si="340"/>
        <v>331600</v>
      </c>
      <c r="K1019" s="9">
        <f t="shared" si="340"/>
        <v>68000</v>
      </c>
      <c r="L1019" s="9">
        <f t="shared" si="340"/>
        <v>190000</v>
      </c>
      <c r="M1019" s="9">
        <f t="shared" si="340"/>
        <v>300</v>
      </c>
      <c r="N1019" s="9">
        <f t="shared" si="340"/>
        <v>0</v>
      </c>
      <c r="O1019" s="9">
        <f t="shared" si="340"/>
        <v>0</v>
      </c>
      <c r="P1019" s="9">
        <f t="shared" si="340"/>
        <v>0</v>
      </c>
      <c r="Q1019" s="9">
        <f t="shared" si="340"/>
        <v>0</v>
      </c>
      <c r="R1019" s="9">
        <f t="shared" si="340"/>
        <v>0</v>
      </c>
      <c r="S1019" s="9">
        <f t="shared" si="340"/>
        <v>0</v>
      </c>
      <c r="T1019" s="9">
        <f t="shared" si="340"/>
        <v>0</v>
      </c>
      <c r="U1019" s="10">
        <f t="shared" si="337"/>
        <v>0.83266755687801186</v>
      </c>
    </row>
    <row r="1020" spans="2:21" ht="22.5">
      <c r="B1020" s="11"/>
      <c r="C1020" s="6"/>
      <c r="D1020" s="6" t="s">
        <v>246</v>
      </c>
      <c r="E1020" s="17" t="s">
        <v>247</v>
      </c>
      <c r="F1020" s="18">
        <v>235000</v>
      </c>
      <c r="G1020" s="9">
        <f t="shared" ref="G1020:G1033" si="341">SUM(H1020+Q1020)</f>
        <v>190000</v>
      </c>
      <c r="H1020" s="9">
        <f t="shared" ref="H1020:H1033" si="342">SUM(I1020+L1020+M1020+N1020+O1020+P1020)</f>
        <v>190000</v>
      </c>
      <c r="I1020" s="9">
        <f t="shared" ref="I1020:I1033" si="343">SUM(J1020:K1020)</f>
        <v>0</v>
      </c>
      <c r="J1020" s="9">
        <v>0</v>
      </c>
      <c r="K1020" s="9">
        <v>0</v>
      </c>
      <c r="L1020" s="9">
        <v>190000</v>
      </c>
      <c r="M1020" s="9">
        <v>0</v>
      </c>
      <c r="N1020" s="9">
        <v>0</v>
      </c>
      <c r="O1020" s="9">
        <v>0</v>
      </c>
      <c r="P1020" s="9">
        <v>0</v>
      </c>
      <c r="Q1020" s="9">
        <f t="shared" ref="Q1020:Q1033" si="344">SUM(R1020+T1020)</f>
        <v>0</v>
      </c>
      <c r="R1020" s="9">
        <v>0</v>
      </c>
      <c r="S1020" s="9">
        <v>0</v>
      </c>
      <c r="T1020" s="9">
        <v>0</v>
      </c>
      <c r="U1020" s="10">
        <f t="shared" si="337"/>
        <v>0.80851063829787229</v>
      </c>
    </row>
    <row r="1021" spans="2:21">
      <c r="B1021" s="11"/>
      <c r="C1021" s="6"/>
      <c r="D1021" s="6" t="s">
        <v>179</v>
      </c>
      <c r="E1021" s="17" t="s">
        <v>180</v>
      </c>
      <c r="F1021" s="18">
        <v>500</v>
      </c>
      <c r="G1021" s="9">
        <f t="shared" si="341"/>
        <v>300</v>
      </c>
      <c r="H1021" s="9">
        <f t="shared" si="342"/>
        <v>300</v>
      </c>
      <c r="I1021" s="9">
        <f t="shared" si="343"/>
        <v>0</v>
      </c>
      <c r="J1021" s="9">
        <v>0</v>
      </c>
      <c r="K1021" s="9">
        <v>0</v>
      </c>
      <c r="L1021" s="9">
        <v>0</v>
      </c>
      <c r="M1021" s="9">
        <v>300</v>
      </c>
      <c r="N1021" s="9">
        <v>0</v>
      </c>
      <c r="O1021" s="9">
        <v>0</v>
      </c>
      <c r="P1021" s="9">
        <v>0</v>
      </c>
      <c r="Q1021" s="9">
        <f t="shared" si="344"/>
        <v>0</v>
      </c>
      <c r="R1021" s="9">
        <v>0</v>
      </c>
      <c r="S1021" s="9">
        <v>0</v>
      </c>
      <c r="T1021" s="9">
        <v>0</v>
      </c>
      <c r="U1021" s="10">
        <f t="shared" si="337"/>
        <v>0.6</v>
      </c>
    </row>
    <row r="1022" spans="2:21">
      <c r="B1022" s="11"/>
      <c r="C1022" s="6"/>
      <c r="D1022" s="6" t="s">
        <v>120</v>
      </c>
      <c r="E1022" s="17" t="s">
        <v>77</v>
      </c>
      <c r="F1022" s="18">
        <v>319457</v>
      </c>
      <c r="G1022" s="9">
        <f t="shared" si="341"/>
        <v>257000</v>
      </c>
      <c r="H1022" s="9">
        <f t="shared" si="342"/>
        <v>257000</v>
      </c>
      <c r="I1022" s="9">
        <f t="shared" si="343"/>
        <v>257000</v>
      </c>
      <c r="J1022" s="9">
        <v>257000</v>
      </c>
      <c r="K1022" s="9">
        <v>0</v>
      </c>
      <c r="L1022" s="9">
        <v>0</v>
      </c>
      <c r="M1022" s="9">
        <v>0</v>
      </c>
      <c r="N1022" s="9">
        <v>0</v>
      </c>
      <c r="O1022" s="9">
        <v>0</v>
      </c>
      <c r="P1022" s="9">
        <v>0</v>
      </c>
      <c r="Q1022" s="9">
        <f t="shared" si="344"/>
        <v>0</v>
      </c>
      <c r="R1022" s="9">
        <v>0</v>
      </c>
      <c r="S1022" s="9">
        <v>0</v>
      </c>
      <c r="T1022" s="9">
        <v>0</v>
      </c>
      <c r="U1022" s="10">
        <f t="shared" si="337"/>
        <v>0.80449011917096824</v>
      </c>
    </row>
    <row r="1023" spans="2:21">
      <c r="B1023" s="11"/>
      <c r="C1023" s="6"/>
      <c r="D1023" s="6" t="s">
        <v>121</v>
      </c>
      <c r="E1023" s="17" t="s">
        <v>78</v>
      </c>
      <c r="F1023" s="18">
        <v>22737</v>
      </c>
      <c r="G1023" s="9">
        <f t="shared" si="341"/>
        <v>20700</v>
      </c>
      <c r="H1023" s="9">
        <f t="shared" si="342"/>
        <v>20700</v>
      </c>
      <c r="I1023" s="9">
        <f t="shared" si="343"/>
        <v>20700</v>
      </c>
      <c r="J1023" s="9">
        <v>20700</v>
      </c>
      <c r="K1023" s="9">
        <v>0</v>
      </c>
      <c r="L1023" s="9">
        <v>0</v>
      </c>
      <c r="M1023" s="9">
        <v>0</v>
      </c>
      <c r="N1023" s="9">
        <v>0</v>
      </c>
      <c r="O1023" s="9">
        <v>0</v>
      </c>
      <c r="P1023" s="9">
        <v>0</v>
      </c>
      <c r="Q1023" s="9">
        <f t="shared" si="344"/>
        <v>0</v>
      </c>
      <c r="R1023" s="9">
        <v>0</v>
      </c>
      <c r="S1023" s="9">
        <v>0</v>
      </c>
      <c r="T1023" s="9">
        <v>0</v>
      </c>
      <c r="U1023" s="10">
        <f t="shared" si="337"/>
        <v>0.91041034437260848</v>
      </c>
    </row>
    <row r="1024" spans="2:21">
      <c r="B1024" s="11"/>
      <c r="C1024" s="6"/>
      <c r="D1024" s="6" t="s">
        <v>122</v>
      </c>
      <c r="E1024" s="17" t="s">
        <v>79</v>
      </c>
      <c r="F1024" s="18">
        <v>46847</v>
      </c>
      <c r="G1024" s="9">
        <f t="shared" si="341"/>
        <v>47200</v>
      </c>
      <c r="H1024" s="9">
        <f t="shared" si="342"/>
        <v>47200</v>
      </c>
      <c r="I1024" s="9">
        <f t="shared" si="343"/>
        <v>47200</v>
      </c>
      <c r="J1024" s="9">
        <v>47200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f t="shared" si="344"/>
        <v>0</v>
      </c>
      <c r="R1024" s="9">
        <v>0</v>
      </c>
      <c r="S1024" s="9">
        <v>0</v>
      </c>
      <c r="T1024" s="9">
        <v>0</v>
      </c>
      <c r="U1024" s="10">
        <f t="shared" si="337"/>
        <v>1.0075351676734903</v>
      </c>
    </row>
    <row r="1025" spans="2:21">
      <c r="B1025" s="11"/>
      <c r="C1025" s="6"/>
      <c r="D1025" s="6" t="s">
        <v>123</v>
      </c>
      <c r="E1025" s="17" t="s">
        <v>80</v>
      </c>
      <c r="F1025" s="18">
        <v>4625</v>
      </c>
      <c r="G1025" s="9">
        <f t="shared" si="341"/>
        <v>6700</v>
      </c>
      <c r="H1025" s="9">
        <f t="shared" si="342"/>
        <v>6700</v>
      </c>
      <c r="I1025" s="9">
        <f t="shared" si="343"/>
        <v>6700</v>
      </c>
      <c r="J1025" s="9">
        <v>6700</v>
      </c>
      <c r="K1025" s="9">
        <v>0</v>
      </c>
      <c r="L1025" s="9">
        <v>0</v>
      </c>
      <c r="M1025" s="9">
        <v>0</v>
      </c>
      <c r="N1025" s="9">
        <v>0</v>
      </c>
      <c r="O1025" s="9">
        <v>0</v>
      </c>
      <c r="P1025" s="9">
        <v>0</v>
      </c>
      <c r="Q1025" s="9">
        <f t="shared" si="344"/>
        <v>0</v>
      </c>
      <c r="R1025" s="9">
        <v>0</v>
      </c>
      <c r="S1025" s="9">
        <v>0</v>
      </c>
      <c r="T1025" s="9">
        <v>0</v>
      </c>
      <c r="U1025" s="10">
        <f t="shared" si="337"/>
        <v>1.4486486486486487</v>
      </c>
    </row>
    <row r="1026" spans="2:21">
      <c r="B1026" s="11"/>
      <c r="C1026" s="6"/>
      <c r="D1026" s="6" t="s">
        <v>125</v>
      </c>
      <c r="E1026" s="17" t="s">
        <v>65</v>
      </c>
      <c r="F1026" s="18">
        <v>8823</v>
      </c>
      <c r="G1026" s="9">
        <f t="shared" si="341"/>
        <v>8800</v>
      </c>
      <c r="H1026" s="9">
        <f t="shared" si="342"/>
        <v>8800</v>
      </c>
      <c r="I1026" s="9">
        <f t="shared" si="343"/>
        <v>8800</v>
      </c>
      <c r="J1026" s="9">
        <v>0</v>
      </c>
      <c r="K1026" s="9">
        <v>8800</v>
      </c>
      <c r="L1026" s="9">
        <v>0</v>
      </c>
      <c r="M1026" s="9">
        <v>0</v>
      </c>
      <c r="N1026" s="9">
        <v>0</v>
      </c>
      <c r="O1026" s="9">
        <v>0</v>
      </c>
      <c r="P1026" s="9">
        <v>0</v>
      </c>
      <c r="Q1026" s="9">
        <f t="shared" si="344"/>
        <v>0</v>
      </c>
      <c r="R1026" s="9">
        <v>0</v>
      </c>
      <c r="S1026" s="9">
        <v>0</v>
      </c>
      <c r="T1026" s="9">
        <v>0</v>
      </c>
      <c r="U1026" s="10">
        <f t="shared" si="337"/>
        <v>0.9973931769239488</v>
      </c>
    </row>
    <row r="1027" spans="2:21">
      <c r="B1027" s="11"/>
      <c r="C1027" s="6"/>
      <c r="D1027" s="6" t="s">
        <v>218</v>
      </c>
      <c r="E1027" s="17" t="s">
        <v>195</v>
      </c>
      <c r="F1027" s="18">
        <v>1000</v>
      </c>
      <c r="G1027" s="9">
        <f t="shared" si="341"/>
        <v>1000</v>
      </c>
      <c r="H1027" s="9">
        <f t="shared" si="342"/>
        <v>1000</v>
      </c>
      <c r="I1027" s="9">
        <f t="shared" si="343"/>
        <v>1000</v>
      </c>
      <c r="J1027" s="9">
        <v>0</v>
      </c>
      <c r="K1027" s="9">
        <v>1000</v>
      </c>
      <c r="L1027" s="9">
        <v>0</v>
      </c>
      <c r="M1027" s="9">
        <v>0</v>
      </c>
      <c r="N1027" s="9">
        <v>0</v>
      </c>
      <c r="O1027" s="9">
        <v>0</v>
      </c>
      <c r="P1027" s="9">
        <v>0</v>
      </c>
      <c r="Q1027" s="9">
        <f t="shared" si="344"/>
        <v>0</v>
      </c>
      <c r="R1027" s="9">
        <v>0</v>
      </c>
      <c r="S1027" s="9">
        <v>0</v>
      </c>
      <c r="T1027" s="9">
        <v>0</v>
      </c>
      <c r="U1027" s="10">
        <f t="shared" si="337"/>
        <v>1</v>
      </c>
    </row>
    <row r="1028" spans="2:21">
      <c r="B1028" s="11"/>
      <c r="C1028" s="6"/>
      <c r="D1028" s="6" t="s">
        <v>88</v>
      </c>
      <c r="E1028" s="17" t="s">
        <v>89</v>
      </c>
      <c r="F1028" s="18">
        <v>41500</v>
      </c>
      <c r="G1028" s="9">
        <f t="shared" si="341"/>
        <v>41500</v>
      </c>
      <c r="H1028" s="9">
        <f t="shared" si="342"/>
        <v>41500</v>
      </c>
      <c r="I1028" s="9">
        <f t="shared" si="343"/>
        <v>41500</v>
      </c>
      <c r="J1028" s="9">
        <v>0</v>
      </c>
      <c r="K1028" s="9">
        <v>41500</v>
      </c>
      <c r="L1028" s="9">
        <v>0</v>
      </c>
      <c r="M1028" s="9">
        <v>0</v>
      </c>
      <c r="N1028" s="9">
        <v>0</v>
      </c>
      <c r="O1028" s="9">
        <v>0</v>
      </c>
      <c r="P1028" s="9">
        <v>0</v>
      </c>
      <c r="Q1028" s="9">
        <f t="shared" si="344"/>
        <v>0</v>
      </c>
      <c r="R1028" s="9">
        <v>0</v>
      </c>
      <c r="S1028" s="9">
        <v>0</v>
      </c>
      <c r="T1028" s="9">
        <v>0</v>
      </c>
      <c r="U1028" s="10">
        <f t="shared" si="337"/>
        <v>1</v>
      </c>
    </row>
    <row r="1029" spans="2:21">
      <c r="B1029" s="11"/>
      <c r="C1029" s="6"/>
      <c r="D1029" s="6" t="s">
        <v>97</v>
      </c>
      <c r="E1029" s="17" t="s">
        <v>98</v>
      </c>
      <c r="F1029" s="18">
        <v>8500</v>
      </c>
      <c r="G1029" s="9">
        <f t="shared" si="341"/>
        <v>2800</v>
      </c>
      <c r="H1029" s="9">
        <f t="shared" si="342"/>
        <v>2800</v>
      </c>
      <c r="I1029" s="9">
        <f t="shared" si="343"/>
        <v>2800</v>
      </c>
      <c r="J1029" s="9">
        <v>0</v>
      </c>
      <c r="K1029" s="9">
        <v>2800</v>
      </c>
      <c r="L1029" s="9">
        <v>0</v>
      </c>
      <c r="M1029" s="9">
        <v>0</v>
      </c>
      <c r="N1029" s="9">
        <v>0</v>
      </c>
      <c r="O1029" s="9">
        <v>0</v>
      </c>
      <c r="P1029" s="9">
        <v>0</v>
      </c>
      <c r="Q1029" s="9">
        <f t="shared" si="344"/>
        <v>0</v>
      </c>
      <c r="R1029" s="9">
        <v>0</v>
      </c>
      <c r="S1029" s="9">
        <v>0</v>
      </c>
      <c r="T1029" s="9">
        <v>0</v>
      </c>
      <c r="U1029" s="10">
        <f t="shared" si="337"/>
        <v>0.32941176470588235</v>
      </c>
    </row>
    <row r="1030" spans="2:21">
      <c r="B1030" s="11"/>
      <c r="C1030" s="6"/>
      <c r="D1030" s="6" t="s">
        <v>181</v>
      </c>
      <c r="E1030" s="17" t="s">
        <v>182</v>
      </c>
      <c r="F1030" s="18">
        <v>600</v>
      </c>
      <c r="G1030" s="9">
        <f t="shared" si="341"/>
        <v>500</v>
      </c>
      <c r="H1030" s="9">
        <f t="shared" si="342"/>
        <v>500</v>
      </c>
      <c r="I1030" s="9">
        <f t="shared" si="343"/>
        <v>500</v>
      </c>
      <c r="J1030" s="9">
        <v>0</v>
      </c>
      <c r="K1030" s="9">
        <v>500</v>
      </c>
      <c r="L1030" s="9">
        <v>0</v>
      </c>
      <c r="M1030" s="9">
        <v>0</v>
      </c>
      <c r="N1030" s="9">
        <v>0</v>
      </c>
      <c r="O1030" s="9">
        <v>0</v>
      </c>
      <c r="P1030" s="9">
        <v>0</v>
      </c>
      <c r="Q1030" s="9">
        <f t="shared" si="344"/>
        <v>0</v>
      </c>
      <c r="R1030" s="9">
        <v>0</v>
      </c>
      <c r="S1030" s="9">
        <v>0</v>
      </c>
      <c r="T1030" s="9">
        <v>0</v>
      </c>
      <c r="U1030" s="10">
        <f t="shared" si="337"/>
        <v>0.83333333333333337</v>
      </c>
    </row>
    <row r="1031" spans="2:21">
      <c r="B1031" s="11"/>
      <c r="C1031" s="6"/>
      <c r="D1031" s="6" t="s">
        <v>37</v>
      </c>
      <c r="E1031" s="17" t="s">
        <v>38</v>
      </c>
      <c r="F1031" s="18">
        <v>2726</v>
      </c>
      <c r="G1031" s="9">
        <f t="shared" si="341"/>
        <v>2700</v>
      </c>
      <c r="H1031" s="9">
        <f t="shared" si="342"/>
        <v>2700</v>
      </c>
      <c r="I1031" s="9">
        <f t="shared" si="343"/>
        <v>2700</v>
      </c>
      <c r="J1031" s="9">
        <v>0</v>
      </c>
      <c r="K1031" s="9">
        <v>2700</v>
      </c>
      <c r="L1031" s="9">
        <v>0</v>
      </c>
      <c r="M1031" s="9">
        <v>0</v>
      </c>
      <c r="N1031" s="9">
        <v>0</v>
      </c>
      <c r="O1031" s="9">
        <v>0</v>
      </c>
      <c r="P1031" s="9">
        <v>0</v>
      </c>
      <c r="Q1031" s="9">
        <f t="shared" si="344"/>
        <v>0</v>
      </c>
      <c r="R1031" s="9">
        <v>0</v>
      </c>
      <c r="S1031" s="9">
        <v>0</v>
      </c>
      <c r="T1031" s="9">
        <v>0</v>
      </c>
      <c r="U1031" s="10">
        <f t="shared" si="337"/>
        <v>0.99046221570066029</v>
      </c>
    </row>
    <row r="1032" spans="2:21">
      <c r="B1032" s="11"/>
      <c r="C1032" s="6"/>
      <c r="D1032" s="6" t="s">
        <v>128</v>
      </c>
      <c r="E1032" s="17" t="s">
        <v>129</v>
      </c>
      <c r="F1032" s="18">
        <v>400</v>
      </c>
      <c r="G1032" s="9">
        <f t="shared" si="341"/>
        <v>300</v>
      </c>
      <c r="H1032" s="9">
        <f t="shared" si="342"/>
        <v>300</v>
      </c>
      <c r="I1032" s="9">
        <f t="shared" si="343"/>
        <v>300</v>
      </c>
      <c r="J1032" s="9">
        <v>0</v>
      </c>
      <c r="K1032" s="9">
        <v>300</v>
      </c>
      <c r="L1032" s="9">
        <v>0</v>
      </c>
      <c r="M1032" s="9">
        <v>0</v>
      </c>
      <c r="N1032" s="9">
        <v>0</v>
      </c>
      <c r="O1032" s="9">
        <v>0</v>
      </c>
      <c r="P1032" s="9">
        <v>0</v>
      </c>
      <c r="Q1032" s="9">
        <f t="shared" si="344"/>
        <v>0</v>
      </c>
      <c r="R1032" s="9">
        <v>0</v>
      </c>
      <c r="S1032" s="9">
        <v>0</v>
      </c>
      <c r="T1032" s="9">
        <v>0</v>
      </c>
      <c r="U1032" s="10">
        <f t="shared" si="337"/>
        <v>0.75</v>
      </c>
    </row>
    <row r="1033" spans="2:21">
      <c r="B1033" s="11"/>
      <c r="C1033" s="6"/>
      <c r="D1033" s="6" t="s">
        <v>130</v>
      </c>
      <c r="E1033" s="17" t="s">
        <v>83</v>
      </c>
      <c r="F1033" s="18">
        <v>15731</v>
      </c>
      <c r="G1033" s="9">
        <f t="shared" si="341"/>
        <v>10400</v>
      </c>
      <c r="H1033" s="9">
        <f t="shared" si="342"/>
        <v>10400</v>
      </c>
      <c r="I1033" s="9">
        <f t="shared" si="343"/>
        <v>10400</v>
      </c>
      <c r="J1033" s="9">
        <v>0</v>
      </c>
      <c r="K1033" s="9">
        <v>10400</v>
      </c>
      <c r="L1033" s="9">
        <v>0</v>
      </c>
      <c r="M1033" s="9">
        <v>0</v>
      </c>
      <c r="N1033" s="9">
        <v>0</v>
      </c>
      <c r="O1033" s="9">
        <v>0</v>
      </c>
      <c r="P1033" s="9">
        <v>0</v>
      </c>
      <c r="Q1033" s="9">
        <f t="shared" si="344"/>
        <v>0</v>
      </c>
      <c r="R1033" s="9">
        <v>0</v>
      </c>
      <c r="S1033" s="9">
        <v>0</v>
      </c>
      <c r="T1033" s="9">
        <v>0</v>
      </c>
      <c r="U1033" s="10">
        <f t="shared" si="337"/>
        <v>0.66111499586803124</v>
      </c>
    </row>
    <row r="1034" spans="2:21">
      <c r="B1034" s="11"/>
      <c r="C1034" s="6" t="s">
        <v>397</v>
      </c>
      <c r="D1034" s="6"/>
      <c r="E1034" s="17" t="s">
        <v>290</v>
      </c>
      <c r="F1034" s="9">
        <f t="shared" ref="F1034:T1034" si="345">SUM(F1035:F1038)</f>
        <v>33507</v>
      </c>
      <c r="G1034" s="9">
        <f t="shared" si="345"/>
        <v>32063</v>
      </c>
      <c r="H1034" s="9">
        <f t="shared" si="345"/>
        <v>32063</v>
      </c>
      <c r="I1034" s="9">
        <f t="shared" si="345"/>
        <v>32063</v>
      </c>
      <c r="J1034" s="9">
        <f t="shared" si="345"/>
        <v>0</v>
      </c>
      <c r="K1034" s="9">
        <f t="shared" si="345"/>
        <v>32063</v>
      </c>
      <c r="L1034" s="9">
        <f t="shared" si="345"/>
        <v>0</v>
      </c>
      <c r="M1034" s="9">
        <f t="shared" si="345"/>
        <v>0</v>
      </c>
      <c r="N1034" s="9">
        <f t="shared" si="345"/>
        <v>0</v>
      </c>
      <c r="O1034" s="9">
        <f t="shared" si="345"/>
        <v>0</v>
      </c>
      <c r="P1034" s="9">
        <f t="shared" si="345"/>
        <v>0</v>
      </c>
      <c r="Q1034" s="9">
        <f t="shared" si="345"/>
        <v>0</v>
      </c>
      <c r="R1034" s="9">
        <f t="shared" si="345"/>
        <v>0</v>
      </c>
      <c r="S1034" s="9">
        <f t="shared" si="345"/>
        <v>0</v>
      </c>
      <c r="T1034" s="9">
        <f t="shared" si="345"/>
        <v>0</v>
      </c>
      <c r="U1034" s="10">
        <f t="shared" si="337"/>
        <v>0.95690452741218257</v>
      </c>
    </row>
    <row r="1035" spans="2:21">
      <c r="B1035" s="6"/>
      <c r="C1035" s="6"/>
      <c r="D1035" s="6">
        <v>4210</v>
      </c>
      <c r="E1035" s="17" t="s">
        <v>65</v>
      </c>
      <c r="F1035" s="9">
        <v>218</v>
      </c>
      <c r="G1035" s="9">
        <v>0</v>
      </c>
      <c r="H1035" s="9">
        <v>0</v>
      </c>
      <c r="I1035" s="9">
        <v>0</v>
      </c>
      <c r="J1035" s="9">
        <v>0</v>
      </c>
      <c r="K1035" s="9">
        <v>0</v>
      </c>
      <c r="L1035" s="9">
        <v>0</v>
      </c>
      <c r="M1035" s="9">
        <v>0</v>
      </c>
      <c r="N1035" s="9">
        <v>0</v>
      </c>
      <c r="O1035" s="9">
        <v>0</v>
      </c>
      <c r="P1035" s="9">
        <v>0</v>
      </c>
      <c r="Q1035" s="9">
        <v>0</v>
      </c>
      <c r="R1035" s="9">
        <v>0</v>
      </c>
      <c r="S1035" s="9">
        <v>0</v>
      </c>
      <c r="T1035" s="9">
        <v>0</v>
      </c>
      <c r="U1035" s="10">
        <f t="shared" si="337"/>
        <v>0</v>
      </c>
    </row>
    <row r="1036" spans="2:21">
      <c r="B1036" s="11"/>
      <c r="C1036" s="6"/>
      <c r="D1036" s="6" t="s">
        <v>37</v>
      </c>
      <c r="E1036" s="17" t="s">
        <v>38</v>
      </c>
      <c r="F1036" s="18">
        <v>18000</v>
      </c>
      <c r="G1036" s="9">
        <f>SUM(H1036+Q1036)</f>
        <v>32063</v>
      </c>
      <c r="H1036" s="9">
        <f>SUM(I1036+L1036+M1036+N1036+O1036+P1036)</f>
        <v>32063</v>
      </c>
      <c r="I1036" s="9">
        <f>SUM(J1036:K1036)</f>
        <v>32063</v>
      </c>
      <c r="J1036" s="9">
        <v>0</v>
      </c>
      <c r="K1036" s="9">
        <v>32063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f>SUM(R1036+T1036)</f>
        <v>0</v>
      </c>
      <c r="R1036" s="9">
        <v>0</v>
      </c>
      <c r="S1036" s="9">
        <v>0</v>
      </c>
      <c r="T1036" s="9">
        <v>0</v>
      </c>
      <c r="U1036" s="10">
        <f t="shared" si="337"/>
        <v>1.7812777777777777</v>
      </c>
    </row>
    <row r="1037" spans="2:21">
      <c r="B1037" s="6"/>
      <c r="C1037" s="6"/>
      <c r="D1037" s="6">
        <v>4410</v>
      </c>
      <c r="E1037" s="17" t="s">
        <v>82</v>
      </c>
      <c r="F1037" s="18">
        <v>500</v>
      </c>
      <c r="G1037" s="9">
        <v>0</v>
      </c>
      <c r="H1037" s="9">
        <v>0</v>
      </c>
      <c r="I1037" s="9">
        <v>0</v>
      </c>
      <c r="J1037" s="9">
        <v>0</v>
      </c>
      <c r="K1037" s="9">
        <v>0</v>
      </c>
      <c r="L1037" s="9">
        <v>0</v>
      </c>
      <c r="M1037" s="9">
        <v>0</v>
      </c>
      <c r="N1037" s="9">
        <v>0</v>
      </c>
      <c r="O1037" s="9">
        <v>0</v>
      </c>
      <c r="P1037" s="9">
        <v>0</v>
      </c>
      <c r="Q1037" s="9">
        <v>0</v>
      </c>
      <c r="R1037" s="9">
        <v>0</v>
      </c>
      <c r="S1037" s="9">
        <v>0</v>
      </c>
      <c r="T1037" s="9">
        <v>0</v>
      </c>
      <c r="U1037" s="10">
        <f t="shared" si="337"/>
        <v>0</v>
      </c>
    </row>
    <row r="1038" spans="2:21" ht="22.5">
      <c r="B1038" s="6"/>
      <c r="C1038" s="6"/>
      <c r="D1038" s="6">
        <v>4700</v>
      </c>
      <c r="E1038" s="17" t="s">
        <v>169</v>
      </c>
      <c r="F1038" s="18">
        <v>14789</v>
      </c>
      <c r="G1038" s="9">
        <v>0</v>
      </c>
      <c r="H1038" s="9">
        <v>0</v>
      </c>
      <c r="I1038" s="9">
        <v>0</v>
      </c>
      <c r="J1038" s="9">
        <v>0</v>
      </c>
      <c r="K1038" s="9">
        <v>0</v>
      </c>
      <c r="L1038" s="9">
        <v>0</v>
      </c>
      <c r="M1038" s="9">
        <v>0</v>
      </c>
      <c r="N1038" s="9">
        <v>0</v>
      </c>
      <c r="O1038" s="9">
        <v>0</v>
      </c>
      <c r="P1038" s="9">
        <v>0</v>
      </c>
      <c r="Q1038" s="9">
        <v>0</v>
      </c>
      <c r="R1038" s="9">
        <v>0</v>
      </c>
      <c r="S1038" s="9">
        <v>0</v>
      </c>
      <c r="T1038" s="9">
        <v>0</v>
      </c>
      <c r="U1038" s="10">
        <f t="shared" si="337"/>
        <v>0</v>
      </c>
    </row>
    <row r="1039" spans="2:21">
      <c r="B1039" s="11"/>
      <c r="C1039" s="6" t="s">
        <v>398</v>
      </c>
      <c r="D1039" s="6"/>
      <c r="E1039" s="17" t="s">
        <v>42</v>
      </c>
      <c r="F1039" s="9">
        <f t="shared" ref="F1039:T1039" si="346">SUM(F1040:F1042)</f>
        <v>72123</v>
      </c>
      <c r="G1039" s="9">
        <f t="shared" si="346"/>
        <v>77590</v>
      </c>
      <c r="H1039" s="9">
        <f t="shared" si="346"/>
        <v>77590</v>
      </c>
      <c r="I1039" s="9">
        <f t="shared" si="346"/>
        <v>72103</v>
      </c>
      <c r="J1039" s="9">
        <f t="shared" si="346"/>
        <v>0</v>
      </c>
      <c r="K1039" s="9">
        <f t="shared" si="346"/>
        <v>72103</v>
      </c>
      <c r="L1039" s="9">
        <f t="shared" si="346"/>
        <v>0</v>
      </c>
      <c r="M1039" s="9">
        <f t="shared" si="346"/>
        <v>5487</v>
      </c>
      <c r="N1039" s="9">
        <f t="shared" si="346"/>
        <v>0</v>
      </c>
      <c r="O1039" s="9">
        <f t="shared" si="346"/>
        <v>0</v>
      </c>
      <c r="P1039" s="9">
        <f t="shared" si="346"/>
        <v>0</v>
      </c>
      <c r="Q1039" s="9">
        <f t="shared" si="346"/>
        <v>0</v>
      </c>
      <c r="R1039" s="9">
        <f t="shared" si="346"/>
        <v>0</v>
      </c>
      <c r="S1039" s="9">
        <f t="shared" si="346"/>
        <v>0</v>
      </c>
      <c r="T1039" s="9">
        <f t="shared" si="346"/>
        <v>0</v>
      </c>
      <c r="U1039" s="10">
        <f t="shared" si="337"/>
        <v>1.0758010620745115</v>
      </c>
    </row>
    <row r="1040" spans="2:21">
      <c r="B1040" s="11"/>
      <c r="C1040" s="6"/>
      <c r="D1040" s="6" t="s">
        <v>179</v>
      </c>
      <c r="E1040" s="17" t="s">
        <v>180</v>
      </c>
      <c r="F1040" s="18">
        <v>5810</v>
      </c>
      <c r="G1040" s="9">
        <f>SUM(H1040+Q1040)</f>
        <v>5487</v>
      </c>
      <c r="H1040" s="9">
        <f>SUM(I1040+L1040+M1040+N1040+O1040+P1040)</f>
        <v>5487</v>
      </c>
      <c r="I1040" s="9">
        <f>SUM(J1040:K1040)</f>
        <v>0</v>
      </c>
      <c r="J1040" s="9">
        <v>0</v>
      </c>
      <c r="K1040" s="9">
        <v>0</v>
      </c>
      <c r="L1040" s="9">
        <v>0</v>
      </c>
      <c r="M1040" s="9">
        <v>5487</v>
      </c>
      <c r="N1040" s="9">
        <v>0</v>
      </c>
      <c r="O1040" s="9">
        <v>0</v>
      </c>
      <c r="P1040" s="9">
        <v>0</v>
      </c>
      <c r="Q1040" s="9">
        <f>SUM(R1040+T1040)</f>
        <v>0</v>
      </c>
      <c r="R1040" s="9">
        <v>0</v>
      </c>
      <c r="S1040" s="9">
        <v>0</v>
      </c>
      <c r="T1040" s="9">
        <v>0</v>
      </c>
      <c r="U1040" s="10">
        <f t="shared" si="337"/>
        <v>0.94440619621342514</v>
      </c>
    </row>
    <row r="1041" spans="2:21">
      <c r="B1041" s="11"/>
      <c r="C1041" s="6"/>
      <c r="D1041" s="6" t="s">
        <v>109</v>
      </c>
      <c r="E1041" s="17" t="s">
        <v>110</v>
      </c>
      <c r="F1041" s="18">
        <v>3620</v>
      </c>
      <c r="G1041" s="9">
        <f>SUM(H1041+Q1041)</f>
        <v>1200</v>
      </c>
      <c r="H1041" s="9">
        <f>SUM(I1041+L1041+M1041+N1041+O1041+P1041)</f>
        <v>1200</v>
      </c>
      <c r="I1041" s="9">
        <f>SUM(J1041:K1041)</f>
        <v>1200</v>
      </c>
      <c r="J1041" s="9">
        <v>0</v>
      </c>
      <c r="K1041" s="9">
        <v>1200</v>
      </c>
      <c r="L1041" s="9">
        <v>0</v>
      </c>
      <c r="M1041" s="9">
        <v>0</v>
      </c>
      <c r="N1041" s="9">
        <v>0</v>
      </c>
      <c r="O1041" s="9">
        <v>0</v>
      </c>
      <c r="P1041" s="9">
        <v>0</v>
      </c>
      <c r="Q1041" s="9">
        <f>SUM(R1041+T1041)</f>
        <v>0</v>
      </c>
      <c r="R1041" s="9">
        <v>0</v>
      </c>
      <c r="S1041" s="9">
        <v>0</v>
      </c>
      <c r="T1041" s="9">
        <v>0</v>
      </c>
      <c r="U1041" s="10">
        <f t="shared" si="337"/>
        <v>0.33149171270718231</v>
      </c>
    </row>
    <row r="1042" spans="2:21">
      <c r="B1042" s="11"/>
      <c r="C1042" s="6"/>
      <c r="D1042" s="6" t="s">
        <v>130</v>
      </c>
      <c r="E1042" s="17" t="s">
        <v>83</v>
      </c>
      <c r="F1042" s="18">
        <v>62693</v>
      </c>
      <c r="G1042" s="9">
        <f>SUM(H1042+Q1042)</f>
        <v>70903</v>
      </c>
      <c r="H1042" s="9">
        <f>SUM(I1042+L1042+M1042+N1042+O1042+P1042)</f>
        <v>70903</v>
      </c>
      <c r="I1042" s="9">
        <f>SUM(J1042:K1042)</f>
        <v>70903</v>
      </c>
      <c r="J1042" s="9">
        <v>0</v>
      </c>
      <c r="K1042" s="9">
        <v>70903</v>
      </c>
      <c r="L1042" s="9">
        <v>0</v>
      </c>
      <c r="M1042" s="9">
        <v>0</v>
      </c>
      <c r="N1042" s="9">
        <v>0</v>
      </c>
      <c r="O1042" s="9">
        <v>0</v>
      </c>
      <c r="P1042" s="9">
        <v>0</v>
      </c>
      <c r="Q1042" s="9">
        <f>SUM(R1042+T1042)</f>
        <v>0</v>
      </c>
      <c r="R1042" s="9">
        <v>0</v>
      </c>
      <c r="S1042" s="9">
        <v>0</v>
      </c>
      <c r="T1042" s="9">
        <v>0</v>
      </c>
      <c r="U1042" s="10">
        <f t="shared" si="337"/>
        <v>1.1309556090791635</v>
      </c>
    </row>
    <row r="1043" spans="2:21">
      <c r="B1043" s="5" t="s">
        <v>399</v>
      </c>
      <c r="C1043" s="6"/>
      <c r="D1043" s="6"/>
      <c r="E1043" s="17" t="s">
        <v>400</v>
      </c>
      <c r="F1043" s="9">
        <f t="shared" ref="F1043:T1043" si="347">SUM(F1044+F1048+F1088+F1107+F1132+F1163+F1052+F1056)</f>
        <v>6281761</v>
      </c>
      <c r="G1043" s="9">
        <f t="shared" si="347"/>
        <v>5499618</v>
      </c>
      <c r="H1043" s="9">
        <f t="shared" si="347"/>
        <v>5499618</v>
      </c>
      <c r="I1043" s="9">
        <f t="shared" si="347"/>
        <v>4139801</v>
      </c>
      <c r="J1043" s="9">
        <f t="shared" si="347"/>
        <v>2732385</v>
      </c>
      <c r="K1043" s="9">
        <f t="shared" si="347"/>
        <v>1407416</v>
      </c>
      <c r="L1043" s="9">
        <f t="shared" si="347"/>
        <v>80000</v>
      </c>
      <c r="M1043" s="9">
        <f t="shared" si="347"/>
        <v>860800</v>
      </c>
      <c r="N1043" s="9">
        <f t="shared" si="347"/>
        <v>419017</v>
      </c>
      <c r="O1043" s="9">
        <f t="shared" si="347"/>
        <v>0</v>
      </c>
      <c r="P1043" s="9">
        <f t="shared" si="347"/>
        <v>0</v>
      </c>
      <c r="Q1043" s="9">
        <f t="shared" si="347"/>
        <v>0</v>
      </c>
      <c r="R1043" s="9">
        <f t="shared" si="347"/>
        <v>0</v>
      </c>
      <c r="S1043" s="9">
        <f t="shared" si="347"/>
        <v>0</v>
      </c>
      <c r="T1043" s="9">
        <f t="shared" si="347"/>
        <v>0</v>
      </c>
      <c r="U1043" s="10">
        <f t="shared" si="337"/>
        <v>0.87548985069632546</v>
      </c>
    </row>
    <row r="1044" spans="2:21">
      <c r="B1044" s="11"/>
      <c r="C1044" s="6" t="s">
        <v>401</v>
      </c>
      <c r="D1044" s="6"/>
      <c r="E1044" s="17" t="s">
        <v>402</v>
      </c>
      <c r="F1044" s="9">
        <f>SUM(F1045:F1047)</f>
        <v>100500</v>
      </c>
      <c r="G1044" s="9">
        <f t="shared" ref="G1044:T1044" si="348">SUM(G1045:G1046)</f>
        <v>87000</v>
      </c>
      <c r="H1044" s="9">
        <f t="shared" si="348"/>
        <v>87000</v>
      </c>
      <c r="I1044" s="9">
        <f t="shared" si="348"/>
        <v>87000</v>
      </c>
      <c r="J1044" s="9">
        <f t="shared" si="348"/>
        <v>0</v>
      </c>
      <c r="K1044" s="9">
        <f t="shared" si="348"/>
        <v>87000</v>
      </c>
      <c r="L1044" s="9">
        <f t="shared" si="348"/>
        <v>0</v>
      </c>
      <c r="M1044" s="9">
        <f t="shared" si="348"/>
        <v>0</v>
      </c>
      <c r="N1044" s="9">
        <f t="shared" si="348"/>
        <v>0</v>
      </c>
      <c r="O1044" s="9">
        <f t="shared" si="348"/>
        <v>0</v>
      </c>
      <c r="P1044" s="9">
        <f t="shared" si="348"/>
        <v>0</v>
      </c>
      <c r="Q1044" s="9">
        <f t="shared" si="348"/>
        <v>0</v>
      </c>
      <c r="R1044" s="9">
        <f t="shared" si="348"/>
        <v>0</v>
      </c>
      <c r="S1044" s="9">
        <f t="shared" si="348"/>
        <v>0</v>
      </c>
      <c r="T1044" s="9">
        <f t="shared" si="348"/>
        <v>0</v>
      </c>
      <c r="U1044" s="10">
        <f t="shared" ref="U1044:U1075" si="349">G1044/F1044</f>
        <v>0.86567164179104472</v>
      </c>
    </row>
    <row r="1045" spans="2:21" ht="45">
      <c r="B1045" s="11"/>
      <c r="C1045" s="6"/>
      <c r="D1045" s="6" t="s">
        <v>340</v>
      </c>
      <c r="E1045" s="17" t="s">
        <v>341</v>
      </c>
      <c r="F1045" s="18">
        <v>80000</v>
      </c>
      <c r="G1045" s="9">
        <f>SUM(H1045+Q1045)</f>
        <v>80000</v>
      </c>
      <c r="H1045" s="9">
        <f>SUM(I1045+L1045+M1045+N1045+O1045+P1045)</f>
        <v>80000</v>
      </c>
      <c r="I1045" s="9">
        <f>SUM(J1045:K1045)</f>
        <v>80000</v>
      </c>
      <c r="J1045" s="9">
        <v>0</v>
      </c>
      <c r="K1045" s="9">
        <v>80000</v>
      </c>
      <c r="L1045" s="9">
        <v>0</v>
      </c>
      <c r="M1045" s="9">
        <v>0</v>
      </c>
      <c r="N1045" s="9">
        <v>0</v>
      </c>
      <c r="O1045" s="9">
        <v>0</v>
      </c>
      <c r="P1045" s="9">
        <v>0</v>
      </c>
      <c r="Q1045" s="9">
        <f>SUM(R1045+T1045)</f>
        <v>0</v>
      </c>
      <c r="R1045" s="9">
        <v>0</v>
      </c>
      <c r="S1045" s="9">
        <v>0</v>
      </c>
      <c r="T1045" s="9">
        <v>0</v>
      </c>
      <c r="U1045" s="10">
        <f t="shared" si="349"/>
        <v>1</v>
      </c>
    </row>
    <row r="1046" spans="2:21" ht="45">
      <c r="B1046" s="11"/>
      <c r="C1046" s="6"/>
      <c r="D1046" s="6" t="s">
        <v>403</v>
      </c>
      <c r="E1046" s="17" t="s">
        <v>404</v>
      </c>
      <c r="F1046" s="18">
        <v>20000</v>
      </c>
      <c r="G1046" s="9">
        <f>SUM(H1046+Q1046)</f>
        <v>7000</v>
      </c>
      <c r="H1046" s="9">
        <f>SUM(I1046+L1046+M1046+N1046+O1046+P1046)</f>
        <v>7000</v>
      </c>
      <c r="I1046" s="9">
        <f>SUM(J1046:K1046)</f>
        <v>7000</v>
      </c>
      <c r="J1046" s="9">
        <v>0</v>
      </c>
      <c r="K1046" s="9">
        <v>7000</v>
      </c>
      <c r="L1046" s="9">
        <v>0</v>
      </c>
      <c r="M1046" s="9">
        <v>0</v>
      </c>
      <c r="N1046" s="9">
        <v>0</v>
      </c>
      <c r="O1046" s="9">
        <v>0</v>
      </c>
      <c r="P1046" s="9">
        <v>0</v>
      </c>
      <c r="Q1046" s="9">
        <f>SUM(R1046+T1046)</f>
        <v>0</v>
      </c>
      <c r="R1046" s="9">
        <v>0</v>
      </c>
      <c r="S1046" s="9">
        <v>0</v>
      </c>
      <c r="T1046" s="9">
        <v>0</v>
      </c>
      <c r="U1046" s="10">
        <f t="shared" si="349"/>
        <v>0.35</v>
      </c>
    </row>
    <row r="1047" spans="2:21">
      <c r="B1047" s="6"/>
      <c r="C1047" s="6"/>
      <c r="D1047" s="6">
        <v>4610</v>
      </c>
      <c r="E1047" s="17" t="s">
        <v>111</v>
      </c>
      <c r="F1047" s="18">
        <v>500</v>
      </c>
      <c r="G1047" s="9">
        <v>0</v>
      </c>
      <c r="H1047" s="9">
        <v>0</v>
      </c>
      <c r="I1047" s="9">
        <v>0</v>
      </c>
      <c r="J1047" s="9">
        <v>0</v>
      </c>
      <c r="K1047" s="9">
        <v>0</v>
      </c>
      <c r="L1047" s="9">
        <v>0</v>
      </c>
      <c r="M1047" s="9">
        <v>0</v>
      </c>
      <c r="N1047" s="9">
        <v>0</v>
      </c>
      <c r="O1047" s="9">
        <v>0</v>
      </c>
      <c r="P1047" s="9">
        <v>0</v>
      </c>
      <c r="Q1047" s="9">
        <v>0</v>
      </c>
      <c r="R1047" s="9">
        <v>0</v>
      </c>
      <c r="S1047" s="9">
        <v>0</v>
      </c>
      <c r="T1047" s="9">
        <v>0</v>
      </c>
      <c r="U1047" s="10">
        <f t="shared" si="349"/>
        <v>0</v>
      </c>
    </row>
    <row r="1048" spans="2:21" ht="33.75">
      <c r="B1048" s="11"/>
      <c r="C1048" s="6" t="s">
        <v>405</v>
      </c>
      <c r="D1048" s="6"/>
      <c r="E1048" s="17" t="s">
        <v>406</v>
      </c>
      <c r="F1048" s="9">
        <f>SUM(F1049:F1051)</f>
        <v>150500</v>
      </c>
      <c r="G1048" s="9">
        <f t="shared" ref="G1048:T1048" si="350">SUM(G1049:G1050)</f>
        <v>137000</v>
      </c>
      <c r="H1048" s="9">
        <f t="shared" si="350"/>
        <v>137000</v>
      </c>
      <c r="I1048" s="9">
        <f t="shared" si="350"/>
        <v>137000</v>
      </c>
      <c r="J1048" s="9">
        <f t="shared" si="350"/>
        <v>0</v>
      </c>
      <c r="K1048" s="9">
        <f t="shared" si="350"/>
        <v>137000</v>
      </c>
      <c r="L1048" s="9">
        <f t="shared" si="350"/>
        <v>0</v>
      </c>
      <c r="M1048" s="9">
        <f t="shared" si="350"/>
        <v>0</v>
      </c>
      <c r="N1048" s="9">
        <f t="shared" si="350"/>
        <v>0</v>
      </c>
      <c r="O1048" s="9">
        <f t="shared" si="350"/>
        <v>0</v>
      </c>
      <c r="P1048" s="9">
        <f t="shared" si="350"/>
        <v>0</v>
      </c>
      <c r="Q1048" s="9">
        <f t="shared" si="350"/>
        <v>0</v>
      </c>
      <c r="R1048" s="9">
        <f t="shared" si="350"/>
        <v>0</v>
      </c>
      <c r="S1048" s="9">
        <f t="shared" si="350"/>
        <v>0</v>
      </c>
      <c r="T1048" s="9">
        <f t="shared" si="350"/>
        <v>0</v>
      </c>
      <c r="U1048" s="10">
        <f t="shared" si="349"/>
        <v>0.9102990033222591</v>
      </c>
    </row>
    <row r="1049" spans="2:21" ht="45">
      <c r="B1049" s="11"/>
      <c r="C1049" s="6"/>
      <c r="D1049" s="6" t="s">
        <v>340</v>
      </c>
      <c r="E1049" s="17" t="s">
        <v>341</v>
      </c>
      <c r="F1049" s="18">
        <v>130000</v>
      </c>
      <c r="G1049" s="9">
        <f>SUM(H1049+Q1049)</f>
        <v>130000</v>
      </c>
      <c r="H1049" s="9">
        <f>SUM(I1049+L1049+M1049+N1049+O1049+P1049)</f>
        <v>130000</v>
      </c>
      <c r="I1049" s="9">
        <f>SUM(J1049:K1049)</f>
        <v>130000</v>
      </c>
      <c r="J1049" s="9">
        <v>0</v>
      </c>
      <c r="K1049" s="9">
        <v>130000</v>
      </c>
      <c r="L1049" s="9">
        <v>0</v>
      </c>
      <c r="M1049" s="9">
        <v>0</v>
      </c>
      <c r="N1049" s="9">
        <v>0</v>
      </c>
      <c r="O1049" s="9">
        <v>0</v>
      </c>
      <c r="P1049" s="9">
        <v>0</v>
      </c>
      <c r="Q1049" s="9">
        <f>SUM(R1049+T1049)</f>
        <v>0</v>
      </c>
      <c r="R1049" s="9">
        <v>0</v>
      </c>
      <c r="S1049" s="9">
        <v>0</v>
      </c>
      <c r="T1049" s="9">
        <v>0</v>
      </c>
      <c r="U1049" s="10">
        <f t="shared" si="349"/>
        <v>1</v>
      </c>
    </row>
    <row r="1050" spans="2:21" ht="45">
      <c r="B1050" s="11"/>
      <c r="C1050" s="6"/>
      <c r="D1050" s="6" t="s">
        <v>403</v>
      </c>
      <c r="E1050" s="17" t="s">
        <v>404</v>
      </c>
      <c r="F1050" s="18">
        <v>20000</v>
      </c>
      <c r="G1050" s="9">
        <f>SUM(H1050+Q1050)</f>
        <v>7000</v>
      </c>
      <c r="H1050" s="9">
        <f>SUM(I1050+L1050+M1050+N1050+O1050+P1050)</f>
        <v>7000</v>
      </c>
      <c r="I1050" s="9">
        <f>SUM(J1050:K1050)</f>
        <v>7000</v>
      </c>
      <c r="J1050" s="9">
        <v>0</v>
      </c>
      <c r="K1050" s="9">
        <v>7000</v>
      </c>
      <c r="L1050" s="9">
        <v>0</v>
      </c>
      <c r="M1050" s="9">
        <v>0</v>
      </c>
      <c r="N1050" s="9">
        <v>0</v>
      </c>
      <c r="O1050" s="9">
        <v>0</v>
      </c>
      <c r="P1050" s="9">
        <v>0</v>
      </c>
      <c r="Q1050" s="9">
        <f>SUM(R1050+T1050)</f>
        <v>0</v>
      </c>
      <c r="R1050" s="9">
        <v>0</v>
      </c>
      <c r="S1050" s="9">
        <v>0</v>
      </c>
      <c r="T1050" s="9">
        <v>0</v>
      </c>
      <c r="U1050" s="10">
        <f t="shared" si="349"/>
        <v>0.35</v>
      </c>
    </row>
    <row r="1051" spans="2:21">
      <c r="B1051" s="6"/>
      <c r="C1051" s="6"/>
      <c r="D1051" s="6">
        <v>4610</v>
      </c>
      <c r="E1051" s="17" t="s">
        <v>111</v>
      </c>
      <c r="F1051" s="18">
        <v>500</v>
      </c>
      <c r="G1051" s="9">
        <v>0</v>
      </c>
      <c r="H1051" s="9">
        <v>0</v>
      </c>
      <c r="I1051" s="9">
        <v>0</v>
      </c>
      <c r="J1051" s="9">
        <v>0</v>
      </c>
      <c r="K1051" s="9">
        <v>0</v>
      </c>
      <c r="L1051" s="9">
        <v>0</v>
      </c>
      <c r="M1051" s="9">
        <v>0</v>
      </c>
      <c r="N1051" s="9">
        <v>0</v>
      </c>
      <c r="O1051" s="9">
        <v>0</v>
      </c>
      <c r="P1051" s="9">
        <v>0</v>
      </c>
      <c r="Q1051" s="9">
        <v>0</v>
      </c>
      <c r="R1051" s="9">
        <v>0</v>
      </c>
      <c r="S1051" s="9">
        <v>0</v>
      </c>
      <c r="T1051" s="9">
        <v>0</v>
      </c>
      <c r="U1051" s="10">
        <f t="shared" si="349"/>
        <v>0</v>
      </c>
    </row>
    <row r="1052" spans="2:21">
      <c r="B1052" s="6"/>
      <c r="C1052" s="6">
        <v>85504</v>
      </c>
      <c r="D1052" s="6"/>
      <c r="E1052" s="17" t="s">
        <v>407</v>
      </c>
      <c r="F1052" s="18">
        <f t="shared" ref="F1052:T1052" si="351">SUM(F1053:F1055)</f>
        <v>121345</v>
      </c>
      <c r="G1052" s="18">
        <f t="shared" si="351"/>
        <v>0</v>
      </c>
      <c r="H1052" s="18">
        <f t="shared" si="351"/>
        <v>0</v>
      </c>
      <c r="I1052" s="18">
        <f t="shared" si="351"/>
        <v>0</v>
      </c>
      <c r="J1052" s="18">
        <f t="shared" si="351"/>
        <v>0</v>
      </c>
      <c r="K1052" s="18">
        <f t="shared" si="351"/>
        <v>0</v>
      </c>
      <c r="L1052" s="18">
        <f t="shared" si="351"/>
        <v>0</v>
      </c>
      <c r="M1052" s="18">
        <f t="shared" si="351"/>
        <v>0</v>
      </c>
      <c r="N1052" s="18">
        <f t="shared" si="351"/>
        <v>0</v>
      </c>
      <c r="O1052" s="18">
        <f t="shared" si="351"/>
        <v>0</v>
      </c>
      <c r="P1052" s="18">
        <f t="shared" si="351"/>
        <v>0</v>
      </c>
      <c r="Q1052" s="18">
        <f t="shared" si="351"/>
        <v>0</v>
      </c>
      <c r="R1052" s="18">
        <f t="shared" si="351"/>
        <v>0</v>
      </c>
      <c r="S1052" s="18">
        <f t="shared" si="351"/>
        <v>0</v>
      </c>
      <c r="T1052" s="18">
        <f t="shared" si="351"/>
        <v>0</v>
      </c>
      <c r="U1052" s="10">
        <f t="shared" si="349"/>
        <v>0</v>
      </c>
    </row>
    <row r="1053" spans="2:21">
      <c r="B1053" s="6"/>
      <c r="C1053" s="6"/>
      <c r="D1053" s="6">
        <v>4010</v>
      </c>
      <c r="E1053" s="17" t="s">
        <v>77</v>
      </c>
      <c r="F1053" s="18">
        <v>5100</v>
      </c>
      <c r="G1053" s="9">
        <v>0</v>
      </c>
      <c r="H1053" s="9">
        <v>0</v>
      </c>
      <c r="I1053" s="9">
        <v>0</v>
      </c>
      <c r="J1053" s="9">
        <v>0</v>
      </c>
      <c r="K1053" s="9">
        <v>0</v>
      </c>
      <c r="L1053" s="9">
        <v>0</v>
      </c>
      <c r="M1053" s="9">
        <v>0</v>
      </c>
      <c r="N1053" s="9">
        <v>0</v>
      </c>
      <c r="O1053" s="9">
        <v>0</v>
      </c>
      <c r="P1053" s="9">
        <v>0</v>
      </c>
      <c r="Q1053" s="9">
        <v>0</v>
      </c>
      <c r="R1053" s="9">
        <v>0</v>
      </c>
      <c r="S1053" s="9">
        <v>0</v>
      </c>
      <c r="T1053" s="9">
        <v>0</v>
      </c>
      <c r="U1053" s="10">
        <f t="shared" si="349"/>
        <v>0</v>
      </c>
    </row>
    <row r="1054" spans="2:21">
      <c r="B1054" s="6"/>
      <c r="C1054" s="6"/>
      <c r="D1054" s="6">
        <v>4217</v>
      </c>
      <c r="E1054" s="17" t="s">
        <v>65</v>
      </c>
      <c r="F1054" s="18">
        <v>97971</v>
      </c>
      <c r="G1054" s="9">
        <v>0</v>
      </c>
      <c r="H1054" s="9">
        <v>0</v>
      </c>
      <c r="I1054" s="9">
        <v>0</v>
      </c>
      <c r="J1054" s="9">
        <v>0</v>
      </c>
      <c r="K1054" s="9">
        <v>0</v>
      </c>
      <c r="L1054" s="9">
        <v>0</v>
      </c>
      <c r="M1054" s="9">
        <v>0</v>
      </c>
      <c r="N1054" s="9">
        <v>0</v>
      </c>
      <c r="O1054" s="9">
        <v>0</v>
      </c>
      <c r="P1054" s="9">
        <v>0</v>
      </c>
      <c r="Q1054" s="9">
        <v>0</v>
      </c>
      <c r="R1054" s="9">
        <v>0</v>
      </c>
      <c r="S1054" s="9">
        <v>0</v>
      </c>
      <c r="T1054" s="9">
        <v>0</v>
      </c>
      <c r="U1054" s="10">
        <f t="shared" si="349"/>
        <v>0</v>
      </c>
    </row>
    <row r="1055" spans="2:21">
      <c r="B1055" s="6"/>
      <c r="C1055" s="6"/>
      <c r="D1055" s="6">
        <v>4219</v>
      </c>
      <c r="E1055" s="17" t="s">
        <v>65</v>
      </c>
      <c r="F1055" s="18">
        <v>18274</v>
      </c>
      <c r="G1055" s="9">
        <v>0</v>
      </c>
      <c r="H1055" s="9">
        <v>0</v>
      </c>
      <c r="I1055" s="9">
        <v>0</v>
      </c>
      <c r="J1055" s="9">
        <v>0</v>
      </c>
      <c r="K1055" s="9">
        <v>0</v>
      </c>
      <c r="L1055" s="9">
        <v>0</v>
      </c>
      <c r="M1055" s="9">
        <v>0</v>
      </c>
      <c r="N1055" s="9">
        <v>0</v>
      </c>
      <c r="O1055" s="9">
        <v>0</v>
      </c>
      <c r="P1055" s="9">
        <v>0</v>
      </c>
      <c r="Q1055" s="9">
        <v>0</v>
      </c>
      <c r="R1055" s="9">
        <v>0</v>
      </c>
      <c r="S1055" s="9">
        <v>0</v>
      </c>
      <c r="T1055" s="9">
        <v>0</v>
      </c>
      <c r="U1055" s="10">
        <f t="shared" si="349"/>
        <v>0</v>
      </c>
    </row>
    <row r="1056" spans="2:21">
      <c r="B1056" s="6"/>
      <c r="C1056" s="6">
        <v>85505</v>
      </c>
      <c r="D1056" s="6"/>
      <c r="E1056" s="17" t="s">
        <v>408</v>
      </c>
      <c r="F1056" s="18">
        <f t="shared" ref="F1056:T1056" si="352">SUM(F1057:F1087)</f>
        <v>2471486</v>
      </c>
      <c r="G1056" s="18">
        <f t="shared" si="352"/>
        <v>0</v>
      </c>
      <c r="H1056" s="18">
        <f t="shared" si="352"/>
        <v>0</v>
      </c>
      <c r="I1056" s="18">
        <f t="shared" si="352"/>
        <v>0</v>
      </c>
      <c r="J1056" s="18">
        <f t="shared" si="352"/>
        <v>0</v>
      </c>
      <c r="K1056" s="18">
        <f t="shared" si="352"/>
        <v>0</v>
      </c>
      <c r="L1056" s="18">
        <f t="shared" si="352"/>
        <v>0</v>
      </c>
      <c r="M1056" s="18">
        <f t="shared" si="352"/>
        <v>0</v>
      </c>
      <c r="N1056" s="18">
        <f t="shared" si="352"/>
        <v>0</v>
      </c>
      <c r="O1056" s="18">
        <f t="shared" si="352"/>
        <v>0</v>
      </c>
      <c r="P1056" s="18">
        <f t="shared" si="352"/>
        <v>0</v>
      </c>
      <c r="Q1056" s="18">
        <f t="shared" si="352"/>
        <v>0</v>
      </c>
      <c r="R1056" s="18">
        <f t="shared" si="352"/>
        <v>0</v>
      </c>
      <c r="S1056" s="18">
        <f t="shared" si="352"/>
        <v>0</v>
      </c>
      <c r="T1056" s="18">
        <f t="shared" si="352"/>
        <v>0</v>
      </c>
      <c r="U1056" s="10">
        <f t="shared" si="349"/>
        <v>0</v>
      </c>
    </row>
    <row r="1057" spans="2:21">
      <c r="B1057" s="6"/>
      <c r="C1057" s="6"/>
      <c r="D1057" s="6" t="s">
        <v>179</v>
      </c>
      <c r="E1057" s="17" t="s">
        <v>180</v>
      </c>
      <c r="F1057" s="18">
        <v>4100</v>
      </c>
      <c r="G1057" s="9">
        <v>0</v>
      </c>
      <c r="H1057" s="9">
        <v>0</v>
      </c>
      <c r="I1057" s="9">
        <v>0</v>
      </c>
      <c r="J1057" s="9">
        <v>0</v>
      </c>
      <c r="K1057" s="9">
        <v>0</v>
      </c>
      <c r="L1057" s="9">
        <v>0</v>
      </c>
      <c r="M1057" s="9">
        <v>0</v>
      </c>
      <c r="N1057" s="9">
        <v>0</v>
      </c>
      <c r="O1057" s="9">
        <v>0</v>
      </c>
      <c r="P1057" s="9">
        <v>0</v>
      </c>
      <c r="Q1057" s="9">
        <v>0</v>
      </c>
      <c r="R1057" s="9">
        <v>0</v>
      </c>
      <c r="S1057" s="9">
        <v>0</v>
      </c>
      <c r="T1057" s="9">
        <v>0</v>
      </c>
      <c r="U1057" s="10">
        <f t="shared" si="349"/>
        <v>0</v>
      </c>
    </row>
    <row r="1058" spans="2:21">
      <c r="B1058" s="6"/>
      <c r="C1058" s="6"/>
      <c r="D1058" s="6">
        <v>4010</v>
      </c>
      <c r="E1058" s="17" t="s">
        <v>77</v>
      </c>
      <c r="F1058" s="18">
        <v>845826</v>
      </c>
      <c r="G1058" s="9">
        <v>0</v>
      </c>
      <c r="H1058" s="9">
        <v>0</v>
      </c>
      <c r="I1058" s="9">
        <v>0</v>
      </c>
      <c r="J1058" s="9">
        <v>0</v>
      </c>
      <c r="K1058" s="9">
        <v>0</v>
      </c>
      <c r="L1058" s="9">
        <v>0</v>
      </c>
      <c r="M1058" s="9">
        <v>0</v>
      </c>
      <c r="N1058" s="9">
        <v>0</v>
      </c>
      <c r="O1058" s="9">
        <v>0</v>
      </c>
      <c r="P1058" s="9">
        <v>0</v>
      </c>
      <c r="Q1058" s="9">
        <v>0</v>
      </c>
      <c r="R1058" s="9">
        <v>0</v>
      </c>
      <c r="S1058" s="9">
        <v>0</v>
      </c>
      <c r="T1058" s="9">
        <v>0</v>
      </c>
      <c r="U1058" s="10">
        <f t="shared" si="349"/>
        <v>0</v>
      </c>
    </row>
    <row r="1059" spans="2:21">
      <c r="B1059" s="6"/>
      <c r="C1059" s="6"/>
      <c r="D1059" s="6">
        <v>4017</v>
      </c>
      <c r="E1059" s="17" t="s">
        <v>77</v>
      </c>
      <c r="F1059" s="18">
        <v>80195</v>
      </c>
      <c r="G1059" s="9">
        <v>0</v>
      </c>
      <c r="H1059" s="9">
        <v>0</v>
      </c>
      <c r="I1059" s="9">
        <v>0</v>
      </c>
      <c r="J1059" s="9">
        <v>0</v>
      </c>
      <c r="K1059" s="9">
        <v>0</v>
      </c>
      <c r="L1059" s="9">
        <v>0</v>
      </c>
      <c r="M1059" s="9">
        <v>0</v>
      </c>
      <c r="N1059" s="9">
        <v>0</v>
      </c>
      <c r="O1059" s="9">
        <v>0</v>
      </c>
      <c r="P1059" s="9">
        <v>0</v>
      </c>
      <c r="Q1059" s="9">
        <v>0</v>
      </c>
      <c r="R1059" s="9">
        <v>0</v>
      </c>
      <c r="S1059" s="9">
        <v>0</v>
      </c>
      <c r="T1059" s="9">
        <v>0</v>
      </c>
      <c r="U1059" s="10">
        <f t="shared" si="349"/>
        <v>0</v>
      </c>
    </row>
    <row r="1060" spans="2:21">
      <c r="B1060" s="6"/>
      <c r="C1060" s="6"/>
      <c r="D1060" s="6">
        <v>4019</v>
      </c>
      <c r="E1060" s="17" t="s">
        <v>77</v>
      </c>
      <c r="F1060" s="18">
        <v>19722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10">
        <f t="shared" si="349"/>
        <v>0</v>
      </c>
    </row>
    <row r="1061" spans="2:21">
      <c r="B1061" s="6"/>
      <c r="C1061" s="6"/>
      <c r="D1061" s="6">
        <v>4040</v>
      </c>
      <c r="E1061" s="17" t="s">
        <v>78</v>
      </c>
      <c r="F1061" s="18">
        <v>58162</v>
      </c>
      <c r="G1061" s="9">
        <v>0</v>
      </c>
      <c r="H1061" s="9">
        <v>0</v>
      </c>
      <c r="I1061" s="9">
        <v>0</v>
      </c>
      <c r="J1061" s="9">
        <v>0</v>
      </c>
      <c r="K1061" s="9">
        <v>0</v>
      </c>
      <c r="L1061" s="9">
        <v>0</v>
      </c>
      <c r="M1061" s="9">
        <v>0</v>
      </c>
      <c r="N1061" s="9">
        <v>0</v>
      </c>
      <c r="O1061" s="9">
        <v>0</v>
      </c>
      <c r="P1061" s="9">
        <v>0</v>
      </c>
      <c r="Q1061" s="9">
        <v>0</v>
      </c>
      <c r="R1061" s="9">
        <v>0</v>
      </c>
      <c r="S1061" s="9">
        <v>0</v>
      </c>
      <c r="T1061" s="9">
        <v>0</v>
      </c>
      <c r="U1061" s="10">
        <f t="shared" si="349"/>
        <v>0</v>
      </c>
    </row>
    <row r="1062" spans="2:21">
      <c r="B1062" s="6"/>
      <c r="C1062" s="6"/>
      <c r="D1062" s="6">
        <v>4110</v>
      </c>
      <c r="E1062" s="17" t="s">
        <v>79</v>
      </c>
      <c r="F1062" s="18">
        <v>170768</v>
      </c>
      <c r="G1062" s="9">
        <v>0</v>
      </c>
      <c r="H1062" s="9">
        <v>0</v>
      </c>
      <c r="I1062" s="9">
        <v>0</v>
      </c>
      <c r="J1062" s="9">
        <v>0</v>
      </c>
      <c r="K1062" s="9">
        <v>0</v>
      </c>
      <c r="L1062" s="9">
        <v>0</v>
      </c>
      <c r="M1062" s="9">
        <v>0</v>
      </c>
      <c r="N1062" s="9">
        <v>0</v>
      </c>
      <c r="O1062" s="9">
        <v>0</v>
      </c>
      <c r="P1062" s="9">
        <v>0</v>
      </c>
      <c r="Q1062" s="9">
        <v>0</v>
      </c>
      <c r="R1062" s="9">
        <v>0</v>
      </c>
      <c r="S1062" s="9">
        <v>0</v>
      </c>
      <c r="T1062" s="9">
        <v>0</v>
      </c>
      <c r="U1062" s="10">
        <f t="shared" si="349"/>
        <v>0</v>
      </c>
    </row>
    <row r="1063" spans="2:21">
      <c r="B1063" s="6"/>
      <c r="C1063" s="6"/>
      <c r="D1063" s="6">
        <v>4117</v>
      </c>
      <c r="E1063" s="17" t="s">
        <v>79</v>
      </c>
      <c r="F1063" s="18">
        <v>14691</v>
      </c>
      <c r="G1063" s="9">
        <v>0</v>
      </c>
      <c r="H1063" s="9">
        <v>0</v>
      </c>
      <c r="I1063" s="9">
        <v>0</v>
      </c>
      <c r="J1063" s="9">
        <v>0</v>
      </c>
      <c r="K1063" s="9">
        <v>0</v>
      </c>
      <c r="L1063" s="9">
        <v>0</v>
      </c>
      <c r="M1063" s="9">
        <v>0</v>
      </c>
      <c r="N1063" s="9">
        <v>0</v>
      </c>
      <c r="O1063" s="9">
        <v>0</v>
      </c>
      <c r="P1063" s="9">
        <v>0</v>
      </c>
      <c r="Q1063" s="9">
        <v>0</v>
      </c>
      <c r="R1063" s="9">
        <v>0</v>
      </c>
      <c r="S1063" s="9">
        <v>0</v>
      </c>
      <c r="T1063" s="9">
        <v>0</v>
      </c>
      <c r="U1063" s="10">
        <f t="shared" si="349"/>
        <v>0</v>
      </c>
    </row>
    <row r="1064" spans="2:21">
      <c r="B1064" s="6"/>
      <c r="C1064" s="6"/>
      <c r="D1064" s="6">
        <v>4119</v>
      </c>
      <c r="E1064" s="17" t="s">
        <v>79</v>
      </c>
      <c r="F1064" s="18">
        <v>3448</v>
      </c>
      <c r="G1064" s="9">
        <v>0</v>
      </c>
      <c r="H1064" s="9">
        <v>0</v>
      </c>
      <c r="I1064" s="9">
        <v>0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10">
        <f t="shared" si="349"/>
        <v>0</v>
      </c>
    </row>
    <row r="1065" spans="2:21">
      <c r="B1065" s="6"/>
      <c r="C1065" s="6"/>
      <c r="D1065" s="6">
        <v>4120</v>
      </c>
      <c r="E1065" s="17" t="s">
        <v>80</v>
      </c>
      <c r="F1065" s="18">
        <v>21453</v>
      </c>
      <c r="G1065" s="9">
        <v>0</v>
      </c>
      <c r="H1065" s="9">
        <v>0</v>
      </c>
      <c r="I1065" s="9">
        <v>0</v>
      </c>
      <c r="J1065" s="9">
        <v>0</v>
      </c>
      <c r="K1065" s="9">
        <v>0</v>
      </c>
      <c r="L1065" s="9">
        <v>0</v>
      </c>
      <c r="M1065" s="9">
        <v>0</v>
      </c>
      <c r="N1065" s="9">
        <v>0</v>
      </c>
      <c r="O1065" s="9">
        <v>0</v>
      </c>
      <c r="P1065" s="9">
        <v>0</v>
      </c>
      <c r="Q1065" s="9">
        <v>0</v>
      </c>
      <c r="R1065" s="9">
        <v>0</v>
      </c>
      <c r="S1065" s="9">
        <v>0</v>
      </c>
      <c r="T1065" s="9">
        <v>0</v>
      </c>
      <c r="U1065" s="10">
        <f t="shared" si="349"/>
        <v>0</v>
      </c>
    </row>
    <row r="1066" spans="2:21">
      <c r="B1066" s="6"/>
      <c r="C1066" s="6"/>
      <c r="D1066" s="6">
        <v>4127</v>
      </c>
      <c r="E1066" s="17" t="s">
        <v>80</v>
      </c>
      <c r="F1066" s="18">
        <v>2072</v>
      </c>
      <c r="G1066" s="9">
        <v>0</v>
      </c>
      <c r="H1066" s="9">
        <v>0</v>
      </c>
      <c r="I1066" s="9">
        <v>0</v>
      </c>
      <c r="J1066" s="9">
        <v>0</v>
      </c>
      <c r="K1066" s="9">
        <v>0</v>
      </c>
      <c r="L1066" s="9">
        <v>0</v>
      </c>
      <c r="M1066" s="9">
        <v>0</v>
      </c>
      <c r="N1066" s="9">
        <v>0</v>
      </c>
      <c r="O1066" s="9">
        <v>0</v>
      </c>
      <c r="P1066" s="9">
        <v>0</v>
      </c>
      <c r="Q1066" s="9">
        <v>0</v>
      </c>
      <c r="R1066" s="9">
        <v>0</v>
      </c>
      <c r="S1066" s="9">
        <v>0</v>
      </c>
      <c r="T1066" s="9">
        <v>0</v>
      </c>
      <c r="U1066" s="10">
        <f t="shared" si="349"/>
        <v>0</v>
      </c>
    </row>
    <row r="1067" spans="2:21">
      <c r="B1067" s="6"/>
      <c r="C1067" s="6"/>
      <c r="D1067" s="6">
        <v>4129</v>
      </c>
      <c r="E1067" s="17" t="s">
        <v>80</v>
      </c>
      <c r="F1067" s="18">
        <v>486</v>
      </c>
      <c r="G1067" s="9">
        <v>0</v>
      </c>
      <c r="H1067" s="9">
        <v>0</v>
      </c>
      <c r="I1067" s="9">
        <v>0</v>
      </c>
      <c r="J1067" s="9">
        <v>0</v>
      </c>
      <c r="K1067" s="9">
        <v>0</v>
      </c>
      <c r="L1067" s="9">
        <v>0</v>
      </c>
      <c r="M1067" s="9">
        <v>0</v>
      </c>
      <c r="N1067" s="9">
        <v>0</v>
      </c>
      <c r="O1067" s="9">
        <v>0</v>
      </c>
      <c r="P1067" s="9">
        <v>0</v>
      </c>
      <c r="Q1067" s="9">
        <v>0</v>
      </c>
      <c r="R1067" s="9">
        <v>0</v>
      </c>
      <c r="S1067" s="9">
        <v>0</v>
      </c>
      <c r="T1067" s="9">
        <v>0</v>
      </c>
      <c r="U1067" s="10">
        <f t="shared" si="349"/>
        <v>0</v>
      </c>
    </row>
    <row r="1068" spans="2:21">
      <c r="B1068" s="6"/>
      <c r="C1068" s="6"/>
      <c r="D1068" s="6">
        <v>4170</v>
      </c>
      <c r="E1068" s="17" t="s">
        <v>81</v>
      </c>
      <c r="F1068" s="18">
        <v>29480</v>
      </c>
      <c r="G1068" s="9">
        <v>0</v>
      </c>
      <c r="H1068" s="9">
        <v>0</v>
      </c>
      <c r="I1068" s="9">
        <v>0</v>
      </c>
      <c r="J1068" s="9">
        <v>0</v>
      </c>
      <c r="K1068" s="9">
        <v>0</v>
      </c>
      <c r="L1068" s="9">
        <v>0</v>
      </c>
      <c r="M1068" s="9">
        <v>0</v>
      </c>
      <c r="N1068" s="9">
        <v>0</v>
      </c>
      <c r="O1068" s="9">
        <v>0</v>
      </c>
      <c r="P1068" s="9">
        <v>0</v>
      </c>
      <c r="Q1068" s="9">
        <v>0</v>
      </c>
      <c r="R1068" s="9">
        <v>0</v>
      </c>
      <c r="S1068" s="9">
        <v>0</v>
      </c>
      <c r="T1068" s="9">
        <v>0</v>
      </c>
      <c r="U1068" s="10">
        <f t="shared" si="349"/>
        <v>0</v>
      </c>
    </row>
    <row r="1069" spans="2:21">
      <c r="B1069" s="6"/>
      <c r="C1069" s="6"/>
      <c r="D1069" s="6">
        <v>4177</v>
      </c>
      <c r="E1069" s="17" t="s">
        <v>81</v>
      </c>
      <c r="F1069" s="18">
        <v>13100</v>
      </c>
      <c r="G1069" s="9">
        <v>0</v>
      </c>
      <c r="H1069" s="9">
        <v>0</v>
      </c>
      <c r="I1069" s="9">
        <v>0</v>
      </c>
      <c r="J1069" s="9">
        <v>0</v>
      </c>
      <c r="K1069" s="9">
        <v>0</v>
      </c>
      <c r="L1069" s="9">
        <v>0</v>
      </c>
      <c r="M1069" s="9">
        <v>0</v>
      </c>
      <c r="N1069" s="9">
        <v>0</v>
      </c>
      <c r="O1069" s="9">
        <v>0</v>
      </c>
      <c r="P1069" s="9">
        <v>0</v>
      </c>
      <c r="Q1069" s="9">
        <v>0</v>
      </c>
      <c r="R1069" s="9">
        <v>0</v>
      </c>
      <c r="S1069" s="9">
        <v>0</v>
      </c>
      <c r="T1069" s="9">
        <v>0</v>
      </c>
      <c r="U1069" s="10">
        <f t="shared" si="349"/>
        <v>0</v>
      </c>
    </row>
    <row r="1070" spans="2:21">
      <c r="B1070" s="6"/>
      <c r="C1070" s="6"/>
      <c r="D1070" s="6">
        <v>4210</v>
      </c>
      <c r="E1070" s="17" t="s">
        <v>65</v>
      </c>
      <c r="F1070" s="18">
        <v>168618</v>
      </c>
      <c r="G1070" s="9">
        <v>0</v>
      </c>
      <c r="H1070" s="9">
        <v>0</v>
      </c>
      <c r="I1070" s="9">
        <v>0</v>
      </c>
      <c r="J1070" s="9">
        <v>0</v>
      </c>
      <c r="K1070" s="9">
        <v>0</v>
      </c>
      <c r="L1070" s="9">
        <v>0</v>
      </c>
      <c r="M1070" s="9">
        <v>0</v>
      </c>
      <c r="N1070" s="9">
        <v>0</v>
      </c>
      <c r="O1070" s="9">
        <v>0</v>
      </c>
      <c r="P1070" s="9">
        <v>0</v>
      </c>
      <c r="Q1070" s="9">
        <v>0</v>
      </c>
      <c r="R1070" s="9">
        <v>0</v>
      </c>
      <c r="S1070" s="9">
        <v>0</v>
      </c>
      <c r="T1070" s="9">
        <v>0</v>
      </c>
      <c r="U1070" s="10">
        <f t="shared" si="349"/>
        <v>0</v>
      </c>
    </row>
    <row r="1071" spans="2:21">
      <c r="B1071" s="6"/>
      <c r="C1071" s="6"/>
      <c r="D1071" s="6">
        <v>4217</v>
      </c>
      <c r="E1071" s="17" t="s">
        <v>65</v>
      </c>
      <c r="F1071" s="18">
        <v>63107</v>
      </c>
      <c r="G1071" s="9">
        <v>0</v>
      </c>
      <c r="H1071" s="9">
        <v>0</v>
      </c>
      <c r="I1071" s="9">
        <v>0</v>
      </c>
      <c r="J1071" s="9">
        <v>0</v>
      </c>
      <c r="K1071" s="9">
        <v>0</v>
      </c>
      <c r="L1071" s="9">
        <v>0</v>
      </c>
      <c r="M1071" s="9">
        <v>0</v>
      </c>
      <c r="N1071" s="9">
        <v>0</v>
      </c>
      <c r="O1071" s="9">
        <v>0</v>
      </c>
      <c r="P1071" s="9">
        <v>0</v>
      </c>
      <c r="Q1071" s="9">
        <v>0</v>
      </c>
      <c r="R1071" s="9">
        <v>0</v>
      </c>
      <c r="S1071" s="9">
        <v>0</v>
      </c>
      <c r="T1071" s="9">
        <v>0</v>
      </c>
      <c r="U1071" s="10">
        <f t="shared" si="349"/>
        <v>0</v>
      </c>
    </row>
    <row r="1072" spans="2:21">
      <c r="B1072" s="6"/>
      <c r="C1072" s="6"/>
      <c r="D1072" s="6">
        <v>4220</v>
      </c>
      <c r="E1072" s="17" t="s">
        <v>127</v>
      </c>
      <c r="F1072" s="18">
        <v>91080</v>
      </c>
      <c r="G1072" s="9">
        <v>0</v>
      </c>
      <c r="H1072" s="9">
        <v>0</v>
      </c>
      <c r="I1072" s="9">
        <v>0</v>
      </c>
      <c r="J1072" s="9">
        <v>0</v>
      </c>
      <c r="K1072" s="9">
        <v>0</v>
      </c>
      <c r="L1072" s="9">
        <v>0</v>
      </c>
      <c r="M1072" s="9">
        <v>0</v>
      </c>
      <c r="N1072" s="9">
        <v>0</v>
      </c>
      <c r="O1072" s="9">
        <v>0</v>
      </c>
      <c r="P1072" s="9">
        <v>0</v>
      </c>
      <c r="Q1072" s="9">
        <v>0</v>
      </c>
      <c r="R1072" s="9">
        <v>0</v>
      </c>
      <c r="S1072" s="9">
        <v>0</v>
      </c>
      <c r="T1072" s="9">
        <v>0</v>
      </c>
      <c r="U1072" s="10">
        <f t="shared" si="349"/>
        <v>0</v>
      </c>
    </row>
    <row r="1073" spans="2:21">
      <c r="B1073" s="6"/>
      <c r="C1073" s="6"/>
      <c r="D1073" s="6">
        <v>4227</v>
      </c>
      <c r="E1073" s="17" t="s">
        <v>127</v>
      </c>
      <c r="F1073" s="18">
        <v>30000</v>
      </c>
      <c r="G1073" s="9">
        <v>0</v>
      </c>
      <c r="H1073" s="9">
        <v>0</v>
      </c>
      <c r="I1073" s="9">
        <v>0</v>
      </c>
      <c r="J1073" s="9">
        <v>0</v>
      </c>
      <c r="K1073" s="9">
        <v>0</v>
      </c>
      <c r="L1073" s="9">
        <v>0</v>
      </c>
      <c r="M1073" s="9">
        <v>0</v>
      </c>
      <c r="N1073" s="9">
        <v>0</v>
      </c>
      <c r="O1073" s="9">
        <v>0</v>
      </c>
      <c r="P1073" s="9">
        <v>0</v>
      </c>
      <c r="Q1073" s="9">
        <v>0</v>
      </c>
      <c r="R1073" s="9">
        <v>0</v>
      </c>
      <c r="S1073" s="9">
        <v>0</v>
      </c>
      <c r="T1073" s="9">
        <v>0</v>
      </c>
      <c r="U1073" s="10">
        <f t="shared" si="349"/>
        <v>0</v>
      </c>
    </row>
    <row r="1074" spans="2:21">
      <c r="B1074" s="6"/>
      <c r="C1074" s="6"/>
      <c r="D1074" s="6">
        <v>4240</v>
      </c>
      <c r="E1074" s="17" t="s">
        <v>195</v>
      </c>
      <c r="F1074" s="18">
        <v>69392</v>
      </c>
      <c r="G1074" s="9">
        <v>0</v>
      </c>
      <c r="H1074" s="9">
        <v>0</v>
      </c>
      <c r="I1074" s="9">
        <v>0</v>
      </c>
      <c r="J1074" s="9">
        <v>0</v>
      </c>
      <c r="K1074" s="9">
        <v>0</v>
      </c>
      <c r="L1074" s="9">
        <v>0</v>
      </c>
      <c r="M1074" s="9">
        <v>0</v>
      </c>
      <c r="N1074" s="9">
        <v>0</v>
      </c>
      <c r="O1074" s="9">
        <v>0</v>
      </c>
      <c r="P1074" s="9">
        <v>0</v>
      </c>
      <c r="Q1074" s="9">
        <v>0</v>
      </c>
      <c r="R1074" s="9">
        <v>0</v>
      </c>
      <c r="S1074" s="9">
        <v>0</v>
      </c>
      <c r="T1074" s="9">
        <v>0</v>
      </c>
      <c r="U1074" s="10">
        <f t="shared" si="349"/>
        <v>0</v>
      </c>
    </row>
    <row r="1075" spans="2:21">
      <c r="B1075" s="6"/>
      <c r="C1075" s="6"/>
      <c r="D1075" s="6">
        <v>4247</v>
      </c>
      <c r="E1075" s="17" t="s">
        <v>195</v>
      </c>
      <c r="F1075" s="18">
        <v>38330</v>
      </c>
      <c r="G1075" s="9">
        <v>0</v>
      </c>
      <c r="H1075" s="9">
        <v>0</v>
      </c>
      <c r="I1075" s="9">
        <v>0</v>
      </c>
      <c r="J1075" s="9">
        <v>0</v>
      </c>
      <c r="K1075" s="9">
        <v>0</v>
      </c>
      <c r="L1075" s="9">
        <v>0</v>
      </c>
      <c r="M1075" s="9">
        <v>0</v>
      </c>
      <c r="N1075" s="9">
        <v>0</v>
      </c>
      <c r="O1075" s="9">
        <v>0</v>
      </c>
      <c r="P1075" s="9">
        <v>0</v>
      </c>
      <c r="Q1075" s="9">
        <v>0</v>
      </c>
      <c r="R1075" s="9">
        <v>0</v>
      </c>
      <c r="S1075" s="9">
        <v>0</v>
      </c>
      <c r="T1075" s="9">
        <v>0</v>
      </c>
      <c r="U1075" s="10">
        <f t="shared" si="349"/>
        <v>0</v>
      </c>
    </row>
    <row r="1076" spans="2:21">
      <c r="B1076" s="6"/>
      <c r="C1076" s="6"/>
      <c r="D1076" s="6">
        <v>4260</v>
      </c>
      <c r="E1076" s="17" t="s">
        <v>89</v>
      </c>
      <c r="F1076" s="18">
        <v>26905</v>
      </c>
      <c r="G1076" s="9">
        <v>0</v>
      </c>
      <c r="H1076" s="9">
        <v>0</v>
      </c>
      <c r="I1076" s="9">
        <v>0</v>
      </c>
      <c r="J1076" s="9">
        <v>0</v>
      </c>
      <c r="K1076" s="9">
        <v>0</v>
      </c>
      <c r="L1076" s="9">
        <v>0</v>
      </c>
      <c r="M1076" s="9">
        <v>0</v>
      </c>
      <c r="N1076" s="9">
        <v>0</v>
      </c>
      <c r="O1076" s="9">
        <v>0</v>
      </c>
      <c r="P1076" s="9">
        <v>0</v>
      </c>
      <c r="Q1076" s="9">
        <v>0</v>
      </c>
      <c r="R1076" s="9">
        <v>0</v>
      </c>
      <c r="S1076" s="9">
        <v>0</v>
      </c>
      <c r="T1076" s="9">
        <v>0</v>
      </c>
      <c r="U1076" s="10">
        <f t="shared" ref="U1076:U1101" si="353">G1076/F1076</f>
        <v>0</v>
      </c>
    </row>
    <row r="1077" spans="2:21">
      <c r="B1077" s="6"/>
      <c r="C1077" s="6"/>
      <c r="D1077" s="6">
        <v>4270</v>
      </c>
      <c r="E1077" s="17" t="s">
        <v>98</v>
      </c>
      <c r="F1077" s="18">
        <v>3200</v>
      </c>
      <c r="G1077" s="9">
        <v>0</v>
      </c>
      <c r="H1077" s="9">
        <v>0</v>
      </c>
      <c r="I1077" s="9">
        <v>0</v>
      </c>
      <c r="J1077" s="9">
        <v>0</v>
      </c>
      <c r="K1077" s="9">
        <v>0</v>
      </c>
      <c r="L1077" s="9">
        <v>0</v>
      </c>
      <c r="M1077" s="9">
        <v>0</v>
      </c>
      <c r="N1077" s="9">
        <v>0</v>
      </c>
      <c r="O1077" s="9">
        <v>0</v>
      </c>
      <c r="P1077" s="9">
        <v>0</v>
      </c>
      <c r="Q1077" s="9">
        <v>0</v>
      </c>
      <c r="R1077" s="9">
        <v>0</v>
      </c>
      <c r="S1077" s="9">
        <v>0</v>
      </c>
      <c r="T1077" s="9">
        <v>0</v>
      </c>
      <c r="U1077" s="10">
        <f t="shared" si="353"/>
        <v>0</v>
      </c>
    </row>
    <row r="1078" spans="2:21">
      <c r="B1078" s="6"/>
      <c r="C1078" s="6"/>
      <c r="D1078" s="6">
        <v>4277</v>
      </c>
      <c r="E1078" s="17" t="s">
        <v>98</v>
      </c>
      <c r="F1078" s="18">
        <v>1000</v>
      </c>
      <c r="G1078" s="9">
        <v>0</v>
      </c>
      <c r="H1078" s="9">
        <v>0</v>
      </c>
      <c r="I1078" s="9">
        <v>0</v>
      </c>
      <c r="J1078" s="9">
        <v>0</v>
      </c>
      <c r="K1078" s="9">
        <v>0</v>
      </c>
      <c r="L1078" s="9">
        <v>0</v>
      </c>
      <c r="M1078" s="9">
        <v>0</v>
      </c>
      <c r="N1078" s="9">
        <v>0</v>
      </c>
      <c r="O1078" s="9">
        <v>0</v>
      </c>
      <c r="P1078" s="9">
        <v>0</v>
      </c>
      <c r="Q1078" s="9">
        <v>0</v>
      </c>
      <c r="R1078" s="9">
        <v>0</v>
      </c>
      <c r="S1078" s="9">
        <v>0</v>
      </c>
      <c r="T1078" s="9">
        <v>0</v>
      </c>
      <c r="U1078" s="10">
        <f t="shared" si="353"/>
        <v>0</v>
      </c>
    </row>
    <row r="1079" spans="2:21">
      <c r="B1079" s="6"/>
      <c r="C1079" s="6"/>
      <c r="D1079" s="6">
        <v>4280</v>
      </c>
      <c r="E1079" s="17" t="s">
        <v>182</v>
      </c>
      <c r="F1079" s="18">
        <v>3605</v>
      </c>
      <c r="G1079" s="9">
        <v>0</v>
      </c>
      <c r="H1079" s="9">
        <v>0</v>
      </c>
      <c r="I1079" s="9">
        <v>0</v>
      </c>
      <c r="J1079" s="9">
        <v>0</v>
      </c>
      <c r="K1079" s="9">
        <v>0</v>
      </c>
      <c r="L1079" s="9">
        <v>0</v>
      </c>
      <c r="M1079" s="9">
        <v>0</v>
      </c>
      <c r="N1079" s="9">
        <v>0</v>
      </c>
      <c r="O1079" s="9">
        <v>0</v>
      </c>
      <c r="P1079" s="9">
        <v>0</v>
      </c>
      <c r="Q1079" s="9">
        <v>0</v>
      </c>
      <c r="R1079" s="9">
        <v>0</v>
      </c>
      <c r="S1079" s="9">
        <v>0</v>
      </c>
      <c r="T1079" s="9">
        <v>0</v>
      </c>
      <c r="U1079" s="10">
        <f t="shared" si="353"/>
        <v>0</v>
      </c>
    </row>
    <row r="1080" spans="2:21">
      <c r="B1080" s="6"/>
      <c r="C1080" s="6"/>
      <c r="D1080" s="6">
        <v>4300</v>
      </c>
      <c r="E1080" s="17" t="s">
        <v>38</v>
      </c>
      <c r="F1080" s="18">
        <v>44288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10">
        <f t="shared" si="353"/>
        <v>0</v>
      </c>
    </row>
    <row r="1081" spans="2:21" ht="22.5">
      <c r="B1081" s="6"/>
      <c r="C1081" s="6"/>
      <c r="D1081" s="6">
        <v>4390</v>
      </c>
      <c r="E1081" s="17" t="s">
        <v>105</v>
      </c>
      <c r="F1081" s="18">
        <v>400</v>
      </c>
      <c r="G1081" s="9">
        <v>0</v>
      </c>
      <c r="H1081" s="9">
        <v>0</v>
      </c>
      <c r="I1081" s="9">
        <v>0</v>
      </c>
      <c r="J1081" s="9">
        <v>0</v>
      </c>
      <c r="K1081" s="9">
        <v>0</v>
      </c>
      <c r="L1081" s="9">
        <v>0</v>
      </c>
      <c r="M1081" s="9">
        <v>0</v>
      </c>
      <c r="N1081" s="9">
        <v>0</v>
      </c>
      <c r="O1081" s="9">
        <v>0</v>
      </c>
      <c r="P1081" s="9">
        <v>0</v>
      </c>
      <c r="Q1081" s="9">
        <v>0</v>
      </c>
      <c r="R1081" s="9">
        <v>0</v>
      </c>
      <c r="S1081" s="9">
        <v>0</v>
      </c>
      <c r="T1081" s="9">
        <v>0</v>
      </c>
      <c r="U1081" s="10">
        <f t="shared" si="353"/>
        <v>0</v>
      </c>
    </row>
    <row r="1082" spans="2:21">
      <c r="B1082" s="6"/>
      <c r="C1082" s="6"/>
      <c r="D1082" s="6">
        <v>4410</v>
      </c>
      <c r="E1082" s="17" t="s">
        <v>82</v>
      </c>
      <c r="F1082" s="18">
        <v>285</v>
      </c>
      <c r="G1082" s="9">
        <v>0</v>
      </c>
      <c r="H1082" s="9">
        <v>0</v>
      </c>
      <c r="I1082" s="9">
        <v>0</v>
      </c>
      <c r="J1082" s="9">
        <v>0</v>
      </c>
      <c r="K1082" s="9">
        <v>0</v>
      </c>
      <c r="L1082" s="9">
        <v>0</v>
      </c>
      <c r="M1082" s="9">
        <v>0</v>
      </c>
      <c r="N1082" s="9">
        <v>0</v>
      </c>
      <c r="O1082" s="9">
        <v>0</v>
      </c>
      <c r="P1082" s="9">
        <v>0</v>
      </c>
      <c r="Q1082" s="9">
        <v>0</v>
      </c>
      <c r="R1082" s="9">
        <v>0</v>
      </c>
      <c r="S1082" s="9">
        <v>0</v>
      </c>
      <c r="T1082" s="9">
        <v>0</v>
      </c>
      <c r="U1082" s="10">
        <f t="shared" si="353"/>
        <v>0</v>
      </c>
    </row>
    <row r="1083" spans="2:21">
      <c r="B1083" s="6"/>
      <c r="C1083" s="6"/>
      <c r="D1083" s="6">
        <v>4437</v>
      </c>
      <c r="E1083" s="17" t="s">
        <v>110</v>
      </c>
      <c r="F1083" s="18">
        <v>1100</v>
      </c>
      <c r="G1083" s="9">
        <v>0</v>
      </c>
      <c r="H1083" s="9">
        <v>0</v>
      </c>
      <c r="I1083" s="9">
        <v>0</v>
      </c>
      <c r="J1083" s="9">
        <v>0</v>
      </c>
      <c r="K1083" s="9">
        <v>0</v>
      </c>
      <c r="L1083" s="9">
        <v>0</v>
      </c>
      <c r="M1083" s="9">
        <v>0</v>
      </c>
      <c r="N1083" s="9">
        <v>0</v>
      </c>
      <c r="O1083" s="9">
        <v>0</v>
      </c>
      <c r="P1083" s="9">
        <v>0</v>
      </c>
      <c r="Q1083" s="9">
        <v>0</v>
      </c>
      <c r="R1083" s="9">
        <v>0</v>
      </c>
      <c r="S1083" s="9">
        <v>0</v>
      </c>
      <c r="T1083" s="9">
        <v>0</v>
      </c>
      <c r="U1083" s="10">
        <f t="shared" si="353"/>
        <v>0</v>
      </c>
    </row>
    <row r="1084" spans="2:21">
      <c r="B1084" s="6"/>
      <c r="C1084" s="6"/>
      <c r="D1084" s="6">
        <v>4440</v>
      </c>
      <c r="E1084" s="17" t="s">
        <v>83</v>
      </c>
      <c r="F1084" s="18">
        <v>36914</v>
      </c>
      <c r="G1084" s="9">
        <v>0</v>
      </c>
      <c r="H1084" s="9">
        <v>0</v>
      </c>
      <c r="I1084" s="9">
        <v>0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10">
        <f t="shared" si="353"/>
        <v>0</v>
      </c>
    </row>
    <row r="1085" spans="2:21" ht="22.5">
      <c r="B1085" s="6"/>
      <c r="C1085" s="6"/>
      <c r="D1085" s="6">
        <v>4700</v>
      </c>
      <c r="E1085" s="17" t="s">
        <v>169</v>
      </c>
      <c r="F1085" s="18">
        <v>2100</v>
      </c>
      <c r="G1085" s="9">
        <v>0</v>
      </c>
      <c r="H1085" s="9">
        <v>0</v>
      </c>
      <c r="I1085" s="9">
        <v>0</v>
      </c>
      <c r="J1085" s="9">
        <v>0</v>
      </c>
      <c r="K1085" s="9">
        <v>0</v>
      </c>
      <c r="L1085" s="9">
        <v>0</v>
      </c>
      <c r="M1085" s="9">
        <v>0</v>
      </c>
      <c r="N1085" s="9">
        <v>0</v>
      </c>
      <c r="O1085" s="9">
        <v>0</v>
      </c>
      <c r="P1085" s="9">
        <v>0</v>
      </c>
      <c r="Q1085" s="9">
        <v>0</v>
      </c>
      <c r="R1085" s="9">
        <v>0</v>
      </c>
      <c r="S1085" s="9">
        <v>0</v>
      </c>
      <c r="T1085" s="9">
        <v>0</v>
      </c>
      <c r="U1085" s="10">
        <f t="shared" si="353"/>
        <v>0</v>
      </c>
    </row>
    <row r="1086" spans="2:21">
      <c r="B1086" s="6"/>
      <c r="C1086" s="6"/>
      <c r="D1086" s="6">
        <v>6050</v>
      </c>
      <c r="E1086" s="17" t="s">
        <v>100</v>
      </c>
      <c r="F1086" s="18">
        <v>587550</v>
      </c>
      <c r="G1086" s="9">
        <v>0</v>
      </c>
      <c r="H1086" s="9">
        <v>0</v>
      </c>
      <c r="I1086" s="9">
        <v>0</v>
      </c>
      <c r="J1086" s="9">
        <v>0</v>
      </c>
      <c r="K1086" s="9">
        <v>0</v>
      </c>
      <c r="L1086" s="9">
        <v>0</v>
      </c>
      <c r="M1086" s="9">
        <v>0</v>
      </c>
      <c r="N1086" s="9">
        <v>0</v>
      </c>
      <c r="O1086" s="9">
        <v>0</v>
      </c>
      <c r="P1086" s="9">
        <v>0</v>
      </c>
      <c r="Q1086" s="9">
        <v>0</v>
      </c>
      <c r="R1086" s="9">
        <v>0</v>
      </c>
      <c r="S1086" s="9">
        <v>0</v>
      </c>
      <c r="T1086" s="9">
        <v>0</v>
      </c>
      <c r="U1086" s="10">
        <f t="shared" si="353"/>
        <v>0</v>
      </c>
    </row>
    <row r="1087" spans="2:21">
      <c r="B1087" s="6"/>
      <c r="C1087" s="6"/>
      <c r="D1087" s="6">
        <v>6060</v>
      </c>
      <c r="E1087" s="17" t="s">
        <v>159</v>
      </c>
      <c r="F1087" s="18">
        <v>40109</v>
      </c>
      <c r="G1087" s="9">
        <v>0</v>
      </c>
      <c r="H1087" s="9">
        <v>0</v>
      </c>
      <c r="I1087" s="9">
        <v>0</v>
      </c>
      <c r="J1087" s="9">
        <v>0</v>
      </c>
      <c r="K1087" s="9">
        <v>0</v>
      </c>
      <c r="L1087" s="9">
        <v>0</v>
      </c>
      <c r="M1087" s="9">
        <v>0</v>
      </c>
      <c r="N1087" s="9">
        <v>0</v>
      </c>
      <c r="O1087" s="9">
        <v>0</v>
      </c>
      <c r="P1087" s="9">
        <v>0</v>
      </c>
      <c r="Q1087" s="9">
        <v>0</v>
      </c>
      <c r="R1087" s="9">
        <v>0</v>
      </c>
      <c r="S1087" s="9">
        <v>0</v>
      </c>
      <c r="T1087" s="9">
        <v>0</v>
      </c>
      <c r="U1087" s="10">
        <f t="shared" si="353"/>
        <v>0</v>
      </c>
    </row>
    <row r="1088" spans="2:21">
      <c r="B1088" s="11"/>
      <c r="C1088" s="6">
        <v>85508</v>
      </c>
      <c r="D1088" s="6"/>
      <c r="E1088" s="17" t="s">
        <v>409</v>
      </c>
      <c r="F1088" s="9">
        <f t="shared" ref="F1088:T1088" si="354">SUM(F1089:F1106)</f>
        <v>2169509</v>
      </c>
      <c r="G1088" s="9">
        <f t="shared" si="354"/>
        <v>2126829</v>
      </c>
      <c r="H1088" s="9">
        <f t="shared" si="354"/>
        <v>2126829</v>
      </c>
      <c r="I1088" s="9">
        <f t="shared" si="354"/>
        <v>1307910</v>
      </c>
      <c r="J1088" s="9">
        <f t="shared" si="354"/>
        <v>834442</v>
      </c>
      <c r="K1088" s="9">
        <f t="shared" si="354"/>
        <v>473468</v>
      </c>
      <c r="L1088" s="9">
        <f t="shared" si="354"/>
        <v>0</v>
      </c>
      <c r="M1088" s="9">
        <f t="shared" si="354"/>
        <v>818919</v>
      </c>
      <c r="N1088" s="9">
        <f t="shared" si="354"/>
        <v>0</v>
      </c>
      <c r="O1088" s="9">
        <f t="shared" si="354"/>
        <v>0</v>
      </c>
      <c r="P1088" s="9">
        <f t="shared" si="354"/>
        <v>0</v>
      </c>
      <c r="Q1088" s="9">
        <f t="shared" si="354"/>
        <v>0</v>
      </c>
      <c r="R1088" s="9">
        <f t="shared" si="354"/>
        <v>0</v>
      </c>
      <c r="S1088" s="9">
        <f t="shared" si="354"/>
        <v>0</v>
      </c>
      <c r="T1088" s="9">
        <f t="shared" si="354"/>
        <v>0</v>
      </c>
      <c r="U1088" s="10">
        <f t="shared" si="353"/>
        <v>0.9803273459570806</v>
      </c>
    </row>
    <row r="1089" spans="2:21">
      <c r="B1089" s="11"/>
      <c r="C1089" s="6"/>
      <c r="D1089" s="6" t="s">
        <v>179</v>
      </c>
      <c r="E1089" s="17" t="s">
        <v>180</v>
      </c>
      <c r="F1089" s="18">
        <v>500</v>
      </c>
      <c r="G1089" s="9">
        <f t="shared" ref="G1089:G1106" si="355">SUM(H1089+Q1089)</f>
        <v>500</v>
      </c>
      <c r="H1089" s="9">
        <f t="shared" ref="H1089:H1106" si="356">SUM(I1089+L1089+M1089+N1089+O1089+P1089)</f>
        <v>500</v>
      </c>
      <c r="I1089" s="9">
        <f t="shared" ref="I1089:I1106" si="357">SUM(J1089:K1089)</f>
        <v>0</v>
      </c>
      <c r="J1089" s="9">
        <v>0</v>
      </c>
      <c r="K1089" s="9">
        <v>0</v>
      </c>
      <c r="L1089" s="9">
        <v>0</v>
      </c>
      <c r="M1089" s="9">
        <v>500</v>
      </c>
      <c r="N1089" s="9">
        <v>0</v>
      </c>
      <c r="O1089" s="9">
        <v>0</v>
      </c>
      <c r="P1089" s="9">
        <v>0</v>
      </c>
      <c r="Q1089" s="9">
        <f t="shared" ref="Q1089:Q1101" si="358">SUM(R1089+T1089)</f>
        <v>0</v>
      </c>
      <c r="R1089" s="9">
        <v>0</v>
      </c>
      <c r="S1089" s="9">
        <v>0</v>
      </c>
      <c r="T1089" s="9">
        <v>0</v>
      </c>
      <c r="U1089" s="10">
        <f t="shared" si="353"/>
        <v>1</v>
      </c>
    </row>
    <row r="1090" spans="2:21">
      <c r="B1090" s="11"/>
      <c r="C1090" s="6"/>
      <c r="D1090" s="6" t="s">
        <v>346</v>
      </c>
      <c r="E1090" s="17" t="s">
        <v>347</v>
      </c>
      <c r="F1090" s="18">
        <v>856814</v>
      </c>
      <c r="G1090" s="9">
        <f t="shared" si="355"/>
        <v>818419</v>
      </c>
      <c r="H1090" s="9">
        <f t="shared" si="356"/>
        <v>818419</v>
      </c>
      <c r="I1090" s="9">
        <f t="shared" si="357"/>
        <v>0</v>
      </c>
      <c r="J1090" s="9">
        <v>0</v>
      </c>
      <c r="K1090" s="9">
        <v>0</v>
      </c>
      <c r="L1090" s="9">
        <v>0</v>
      </c>
      <c r="M1090" s="9">
        <v>818419</v>
      </c>
      <c r="N1090" s="9">
        <v>0</v>
      </c>
      <c r="O1090" s="9">
        <v>0</v>
      </c>
      <c r="P1090" s="9">
        <v>0</v>
      </c>
      <c r="Q1090" s="9">
        <f t="shared" si="358"/>
        <v>0</v>
      </c>
      <c r="R1090" s="9">
        <v>0</v>
      </c>
      <c r="S1090" s="9">
        <v>0</v>
      </c>
      <c r="T1090" s="9">
        <v>0</v>
      </c>
      <c r="U1090" s="10">
        <f t="shared" si="353"/>
        <v>0.95518864070848519</v>
      </c>
    </row>
    <row r="1091" spans="2:21">
      <c r="B1091" s="11"/>
      <c r="C1091" s="6"/>
      <c r="D1091" s="6" t="s">
        <v>120</v>
      </c>
      <c r="E1091" s="17" t="s">
        <v>77</v>
      </c>
      <c r="F1091" s="18">
        <v>427456</v>
      </c>
      <c r="G1091" s="9">
        <f t="shared" si="355"/>
        <v>436080</v>
      </c>
      <c r="H1091" s="9">
        <f t="shared" si="356"/>
        <v>436080</v>
      </c>
      <c r="I1091" s="9">
        <f t="shared" si="357"/>
        <v>436080</v>
      </c>
      <c r="J1091" s="9">
        <v>436080</v>
      </c>
      <c r="K1091" s="9">
        <v>0</v>
      </c>
      <c r="L1091" s="9">
        <v>0</v>
      </c>
      <c r="M1091" s="9">
        <v>0</v>
      </c>
      <c r="N1091" s="9">
        <v>0</v>
      </c>
      <c r="O1091" s="9">
        <v>0</v>
      </c>
      <c r="P1091" s="9">
        <v>0</v>
      </c>
      <c r="Q1091" s="9">
        <f t="shared" si="358"/>
        <v>0</v>
      </c>
      <c r="R1091" s="9">
        <v>0</v>
      </c>
      <c r="S1091" s="9">
        <v>0</v>
      </c>
      <c r="T1091" s="9">
        <v>0</v>
      </c>
      <c r="U1091" s="10">
        <f t="shared" si="353"/>
        <v>1.0201751759245397</v>
      </c>
    </row>
    <row r="1092" spans="2:21">
      <c r="B1092" s="11"/>
      <c r="C1092" s="6"/>
      <c r="D1092" s="6" t="s">
        <v>121</v>
      </c>
      <c r="E1092" s="17" t="s">
        <v>78</v>
      </c>
      <c r="F1092" s="18">
        <v>35000</v>
      </c>
      <c r="G1092" s="9">
        <f t="shared" si="355"/>
        <v>34212</v>
      </c>
      <c r="H1092" s="9">
        <f t="shared" si="356"/>
        <v>34212</v>
      </c>
      <c r="I1092" s="9">
        <f t="shared" si="357"/>
        <v>34212</v>
      </c>
      <c r="J1092" s="9">
        <v>34212</v>
      </c>
      <c r="K1092" s="9">
        <v>0</v>
      </c>
      <c r="L1092" s="9">
        <v>0</v>
      </c>
      <c r="M1092" s="9">
        <v>0</v>
      </c>
      <c r="N1092" s="9">
        <v>0</v>
      </c>
      <c r="O1092" s="9">
        <v>0</v>
      </c>
      <c r="P1092" s="9">
        <v>0</v>
      </c>
      <c r="Q1092" s="9">
        <f t="shared" si="358"/>
        <v>0</v>
      </c>
      <c r="R1092" s="9">
        <v>0</v>
      </c>
      <c r="S1092" s="9">
        <v>0</v>
      </c>
      <c r="T1092" s="9">
        <v>0</v>
      </c>
      <c r="U1092" s="10">
        <f t="shared" si="353"/>
        <v>0.97748571428571429</v>
      </c>
    </row>
    <row r="1093" spans="2:21">
      <c r="B1093" s="11"/>
      <c r="C1093" s="6"/>
      <c r="D1093" s="6" t="s">
        <v>122</v>
      </c>
      <c r="E1093" s="17" t="s">
        <v>79</v>
      </c>
      <c r="F1093" s="18">
        <v>118719</v>
      </c>
      <c r="G1093" s="9">
        <f t="shared" si="355"/>
        <v>121366</v>
      </c>
      <c r="H1093" s="9">
        <f t="shared" si="356"/>
        <v>121366</v>
      </c>
      <c r="I1093" s="9">
        <f t="shared" si="357"/>
        <v>121366</v>
      </c>
      <c r="J1093" s="9">
        <v>121366</v>
      </c>
      <c r="K1093" s="9">
        <v>0</v>
      </c>
      <c r="L1093" s="9">
        <v>0</v>
      </c>
      <c r="M1093" s="9">
        <v>0</v>
      </c>
      <c r="N1093" s="9">
        <v>0</v>
      </c>
      <c r="O1093" s="9">
        <v>0</v>
      </c>
      <c r="P1093" s="9">
        <v>0</v>
      </c>
      <c r="Q1093" s="9">
        <f t="shared" si="358"/>
        <v>0</v>
      </c>
      <c r="R1093" s="9">
        <v>0</v>
      </c>
      <c r="S1093" s="9">
        <v>0</v>
      </c>
      <c r="T1093" s="9">
        <v>0</v>
      </c>
      <c r="U1093" s="10">
        <f t="shared" si="353"/>
        <v>1.0222963468358055</v>
      </c>
    </row>
    <row r="1094" spans="2:21">
      <c r="B1094" s="11"/>
      <c r="C1094" s="6"/>
      <c r="D1094" s="6" t="s">
        <v>123</v>
      </c>
      <c r="E1094" s="17" t="s">
        <v>80</v>
      </c>
      <c r="F1094" s="18">
        <v>11409</v>
      </c>
      <c r="G1094" s="9">
        <f t="shared" si="355"/>
        <v>12584</v>
      </c>
      <c r="H1094" s="9">
        <f t="shared" si="356"/>
        <v>12584</v>
      </c>
      <c r="I1094" s="9">
        <f t="shared" si="357"/>
        <v>12584</v>
      </c>
      <c r="J1094" s="9">
        <v>12584</v>
      </c>
      <c r="K1094" s="9">
        <v>0</v>
      </c>
      <c r="L1094" s="9">
        <v>0</v>
      </c>
      <c r="M1094" s="9">
        <v>0</v>
      </c>
      <c r="N1094" s="9">
        <v>0</v>
      </c>
      <c r="O1094" s="9">
        <v>0</v>
      </c>
      <c r="P1094" s="9">
        <v>0</v>
      </c>
      <c r="Q1094" s="9">
        <f t="shared" si="358"/>
        <v>0</v>
      </c>
      <c r="R1094" s="9">
        <v>0</v>
      </c>
      <c r="S1094" s="9">
        <v>0</v>
      </c>
      <c r="T1094" s="9">
        <v>0</v>
      </c>
      <c r="U1094" s="10">
        <f t="shared" si="353"/>
        <v>1.1029888684371987</v>
      </c>
    </row>
    <row r="1095" spans="2:21">
      <c r="B1095" s="11"/>
      <c r="C1095" s="6"/>
      <c r="D1095" s="6" t="s">
        <v>103</v>
      </c>
      <c r="E1095" s="17" t="s">
        <v>81</v>
      </c>
      <c r="F1095" s="18">
        <v>230067</v>
      </c>
      <c r="G1095" s="9">
        <f t="shared" si="355"/>
        <v>230200</v>
      </c>
      <c r="H1095" s="9">
        <f t="shared" si="356"/>
        <v>230200</v>
      </c>
      <c r="I1095" s="9">
        <f t="shared" si="357"/>
        <v>230200</v>
      </c>
      <c r="J1095" s="9">
        <v>230200</v>
      </c>
      <c r="K1095" s="9">
        <v>0</v>
      </c>
      <c r="L1095" s="9">
        <v>0</v>
      </c>
      <c r="M1095" s="9">
        <v>0</v>
      </c>
      <c r="N1095" s="9">
        <v>0</v>
      </c>
      <c r="O1095" s="9">
        <v>0</v>
      </c>
      <c r="P1095" s="9">
        <v>0</v>
      </c>
      <c r="Q1095" s="9">
        <f t="shared" si="358"/>
        <v>0</v>
      </c>
      <c r="R1095" s="9">
        <v>0</v>
      </c>
      <c r="S1095" s="9">
        <v>0</v>
      </c>
      <c r="T1095" s="9">
        <v>0</v>
      </c>
      <c r="U1095" s="10">
        <f t="shared" si="353"/>
        <v>1.0005780924687155</v>
      </c>
    </row>
    <row r="1096" spans="2:21">
      <c r="B1096" s="11"/>
      <c r="C1096" s="6"/>
      <c r="D1096" s="6" t="s">
        <v>125</v>
      </c>
      <c r="E1096" s="17" t="s">
        <v>65</v>
      </c>
      <c r="F1096" s="18">
        <v>15401</v>
      </c>
      <c r="G1096" s="9">
        <f t="shared" si="355"/>
        <v>12400</v>
      </c>
      <c r="H1096" s="9">
        <f t="shared" si="356"/>
        <v>12400</v>
      </c>
      <c r="I1096" s="9">
        <f t="shared" si="357"/>
        <v>12400</v>
      </c>
      <c r="J1096" s="9">
        <v>0</v>
      </c>
      <c r="K1096" s="9">
        <v>12400</v>
      </c>
      <c r="L1096" s="9">
        <v>0</v>
      </c>
      <c r="M1096" s="9">
        <v>0</v>
      </c>
      <c r="N1096" s="9">
        <v>0</v>
      </c>
      <c r="O1096" s="9">
        <v>0</v>
      </c>
      <c r="P1096" s="9">
        <v>0</v>
      </c>
      <c r="Q1096" s="9">
        <f t="shared" si="358"/>
        <v>0</v>
      </c>
      <c r="R1096" s="9">
        <v>0</v>
      </c>
      <c r="S1096" s="9">
        <v>0</v>
      </c>
      <c r="T1096" s="9">
        <v>0</v>
      </c>
      <c r="U1096" s="10">
        <f t="shared" si="353"/>
        <v>0.80514252321277835</v>
      </c>
    </row>
    <row r="1097" spans="2:21">
      <c r="B1097" s="11"/>
      <c r="C1097" s="6"/>
      <c r="D1097" s="6" t="s">
        <v>88</v>
      </c>
      <c r="E1097" s="17" t="s">
        <v>89</v>
      </c>
      <c r="F1097" s="18">
        <v>14120</v>
      </c>
      <c r="G1097" s="9">
        <f t="shared" si="355"/>
        <v>11100</v>
      </c>
      <c r="H1097" s="9">
        <f t="shared" si="356"/>
        <v>11100</v>
      </c>
      <c r="I1097" s="9">
        <f t="shared" si="357"/>
        <v>11100</v>
      </c>
      <c r="J1097" s="9">
        <v>0</v>
      </c>
      <c r="K1097" s="9">
        <v>11100</v>
      </c>
      <c r="L1097" s="9">
        <v>0</v>
      </c>
      <c r="M1097" s="9">
        <v>0</v>
      </c>
      <c r="N1097" s="9">
        <v>0</v>
      </c>
      <c r="O1097" s="9">
        <v>0</v>
      </c>
      <c r="P1097" s="9">
        <v>0</v>
      </c>
      <c r="Q1097" s="9">
        <f t="shared" si="358"/>
        <v>0</v>
      </c>
      <c r="R1097" s="9">
        <v>0</v>
      </c>
      <c r="S1097" s="9">
        <v>0</v>
      </c>
      <c r="T1097" s="9">
        <v>0</v>
      </c>
      <c r="U1097" s="10">
        <f t="shared" si="353"/>
        <v>0.78611898016997173</v>
      </c>
    </row>
    <row r="1098" spans="2:21">
      <c r="B1098" s="11"/>
      <c r="C1098" s="6"/>
      <c r="D1098" s="6" t="s">
        <v>181</v>
      </c>
      <c r="E1098" s="17" t="s">
        <v>182</v>
      </c>
      <c r="F1098" s="18">
        <v>300</v>
      </c>
      <c r="G1098" s="9">
        <f t="shared" si="355"/>
        <v>300</v>
      </c>
      <c r="H1098" s="9">
        <f t="shared" si="356"/>
        <v>300</v>
      </c>
      <c r="I1098" s="9">
        <f t="shared" si="357"/>
        <v>300</v>
      </c>
      <c r="J1098" s="9">
        <v>0</v>
      </c>
      <c r="K1098" s="9">
        <v>300</v>
      </c>
      <c r="L1098" s="9">
        <v>0</v>
      </c>
      <c r="M1098" s="9">
        <v>0</v>
      </c>
      <c r="N1098" s="9">
        <v>0</v>
      </c>
      <c r="O1098" s="9">
        <v>0</v>
      </c>
      <c r="P1098" s="9">
        <v>0</v>
      </c>
      <c r="Q1098" s="9">
        <f t="shared" si="358"/>
        <v>0</v>
      </c>
      <c r="R1098" s="9">
        <v>0</v>
      </c>
      <c r="S1098" s="9">
        <v>0</v>
      </c>
      <c r="T1098" s="9">
        <v>0</v>
      </c>
      <c r="U1098" s="10">
        <f t="shared" si="353"/>
        <v>1</v>
      </c>
    </row>
    <row r="1099" spans="2:21">
      <c r="B1099" s="11"/>
      <c r="C1099" s="6"/>
      <c r="D1099" s="6" t="s">
        <v>37</v>
      </c>
      <c r="E1099" s="17" t="s">
        <v>38</v>
      </c>
      <c r="F1099" s="18">
        <v>14600</v>
      </c>
      <c r="G1099" s="9">
        <f t="shared" si="355"/>
        <v>13580</v>
      </c>
      <c r="H1099" s="9">
        <f t="shared" si="356"/>
        <v>13580</v>
      </c>
      <c r="I1099" s="9">
        <f t="shared" si="357"/>
        <v>13580</v>
      </c>
      <c r="J1099" s="9">
        <v>0</v>
      </c>
      <c r="K1099" s="9">
        <v>13580</v>
      </c>
      <c r="L1099" s="9">
        <v>0</v>
      </c>
      <c r="M1099" s="9">
        <v>0</v>
      </c>
      <c r="N1099" s="9">
        <v>0</v>
      </c>
      <c r="O1099" s="9">
        <v>0</v>
      </c>
      <c r="P1099" s="9">
        <v>0</v>
      </c>
      <c r="Q1099" s="9">
        <f t="shared" si="358"/>
        <v>0</v>
      </c>
      <c r="R1099" s="9">
        <v>0</v>
      </c>
      <c r="S1099" s="9">
        <v>0</v>
      </c>
      <c r="T1099" s="9">
        <v>0</v>
      </c>
      <c r="U1099" s="10">
        <f t="shared" si="353"/>
        <v>0.93013698630136987</v>
      </c>
    </row>
    <row r="1100" spans="2:21" ht="22.5">
      <c r="B1100" s="11"/>
      <c r="C1100" s="6"/>
      <c r="D1100" s="6" t="s">
        <v>250</v>
      </c>
      <c r="E1100" s="17" t="s">
        <v>251</v>
      </c>
      <c r="F1100" s="18">
        <v>421317</v>
      </c>
      <c r="G1100" s="9">
        <f t="shared" si="355"/>
        <v>409044</v>
      </c>
      <c r="H1100" s="9">
        <f t="shared" si="356"/>
        <v>409044</v>
      </c>
      <c r="I1100" s="9">
        <f t="shared" si="357"/>
        <v>409044</v>
      </c>
      <c r="J1100" s="9">
        <v>0</v>
      </c>
      <c r="K1100" s="9">
        <v>409044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f t="shared" si="358"/>
        <v>0</v>
      </c>
      <c r="R1100" s="9">
        <v>0</v>
      </c>
      <c r="S1100" s="9">
        <v>0</v>
      </c>
      <c r="T1100" s="9">
        <v>0</v>
      </c>
      <c r="U1100" s="10">
        <f t="shared" si="353"/>
        <v>0.97086991505208664</v>
      </c>
    </row>
    <row r="1101" spans="2:21">
      <c r="B1101" s="11"/>
      <c r="C1101" s="6"/>
      <c r="D1101" s="6" t="s">
        <v>128</v>
      </c>
      <c r="E1101" s="17" t="s">
        <v>129</v>
      </c>
      <c r="F1101" s="18">
        <v>5780</v>
      </c>
      <c r="G1101" s="9">
        <f t="shared" si="355"/>
        <v>5780</v>
      </c>
      <c r="H1101" s="9">
        <f t="shared" si="356"/>
        <v>5780</v>
      </c>
      <c r="I1101" s="9">
        <f t="shared" si="357"/>
        <v>5780</v>
      </c>
      <c r="J1101" s="9">
        <v>0</v>
      </c>
      <c r="K1101" s="9">
        <v>5780</v>
      </c>
      <c r="L1101" s="9">
        <v>0</v>
      </c>
      <c r="M1101" s="9">
        <v>0</v>
      </c>
      <c r="N1101" s="9">
        <v>0</v>
      </c>
      <c r="O1101" s="9">
        <v>0</v>
      </c>
      <c r="P1101" s="9">
        <v>0</v>
      </c>
      <c r="Q1101" s="9">
        <f t="shared" si="358"/>
        <v>0</v>
      </c>
      <c r="R1101" s="9">
        <v>0</v>
      </c>
      <c r="S1101" s="9">
        <v>0</v>
      </c>
      <c r="T1101" s="9">
        <v>0</v>
      </c>
      <c r="U1101" s="10">
        <f t="shared" si="353"/>
        <v>1</v>
      </c>
    </row>
    <row r="1102" spans="2:21">
      <c r="B1102" s="6"/>
      <c r="C1102" s="6"/>
      <c r="D1102" s="6">
        <v>4410</v>
      </c>
      <c r="E1102" s="17" t="s">
        <v>82</v>
      </c>
      <c r="F1102" s="18">
        <v>0</v>
      </c>
      <c r="G1102" s="9">
        <f t="shared" si="355"/>
        <v>100</v>
      </c>
      <c r="H1102" s="9">
        <f t="shared" si="356"/>
        <v>100</v>
      </c>
      <c r="I1102" s="9">
        <f t="shared" si="357"/>
        <v>100</v>
      </c>
      <c r="J1102" s="9">
        <v>0</v>
      </c>
      <c r="K1102" s="9">
        <v>100</v>
      </c>
      <c r="L1102" s="9">
        <v>0</v>
      </c>
      <c r="M1102" s="9">
        <v>0</v>
      </c>
      <c r="N1102" s="9">
        <v>0</v>
      </c>
      <c r="O1102" s="9">
        <v>0</v>
      </c>
      <c r="P1102" s="9">
        <v>0</v>
      </c>
      <c r="Q1102" s="9">
        <v>0</v>
      </c>
      <c r="R1102" s="9">
        <v>0</v>
      </c>
      <c r="S1102" s="9">
        <v>0</v>
      </c>
      <c r="T1102" s="9">
        <v>0</v>
      </c>
      <c r="U1102" s="10">
        <v>0</v>
      </c>
    </row>
    <row r="1103" spans="2:21">
      <c r="B1103" s="11"/>
      <c r="C1103" s="6"/>
      <c r="D1103" s="6" t="s">
        <v>130</v>
      </c>
      <c r="E1103" s="17" t="s">
        <v>83</v>
      </c>
      <c r="F1103" s="18">
        <v>14009</v>
      </c>
      <c r="G1103" s="9">
        <f t="shared" si="355"/>
        <v>17127</v>
      </c>
      <c r="H1103" s="9">
        <f t="shared" si="356"/>
        <v>17127</v>
      </c>
      <c r="I1103" s="9">
        <f t="shared" si="357"/>
        <v>17127</v>
      </c>
      <c r="J1103" s="9">
        <v>0</v>
      </c>
      <c r="K1103" s="9">
        <v>17127</v>
      </c>
      <c r="L1103" s="9">
        <v>0</v>
      </c>
      <c r="M1103" s="9">
        <v>0</v>
      </c>
      <c r="N1103" s="9">
        <v>0</v>
      </c>
      <c r="O1103" s="9">
        <v>0</v>
      </c>
      <c r="P1103" s="9">
        <v>0</v>
      </c>
      <c r="Q1103" s="9">
        <f>SUM(R1103+T1103)</f>
        <v>0</v>
      </c>
      <c r="R1103" s="9">
        <v>0</v>
      </c>
      <c r="S1103" s="9">
        <v>0</v>
      </c>
      <c r="T1103" s="9">
        <v>0</v>
      </c>
      <c r="U1103" s="10">
        <f t="shared" ref="U1103:U1131" si="359">G1103/F1103</f>
        <v>1.2225712042258547</v>
      </c>
    </row>
    <row r="1104" spans="2:21">
      <c r="B1104" s="11"/>
      <c r="C1104" s="6"/>
      <c r="D1104" s="6" t="s">
        <v>143</v>
      </c>
      <c r="E1104" s="17" t="s">
        <v>144</v>
      </c>
      <c r="F1104" s="18">
        <v>2493</v>
      </c>
      <c r="G1104" s="9">
        <f t="shared" si="355"/>
        <v>2493</v>
      </c>
      <c r="H1104" s="9">
        <f t="shared" si="356"/>
        <v>2493</v>
      </c>
      <c r="I1104" s="9">
        <f t="shared" si="357"/>
        <v>2493</v>
      </c>
      <c r="J1104" s="9">
        <v>0</v>
      </c>
      <c r="K1104" s="9">
        <v>2493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f>SUM(R1104+T1104)</f>
        <v>0</v>
      </c>
      <c r="R1104" s="9">
        <v>0</v>
      </c>
      <c r="S1104" s="9">
        <v>0</v>
      </c>
      <c r="T1104" s="9">
        <v>0</v>
      </c>
      <c r="U1104" s="10">
        <f t="shared" si="359"/>
        <v>1</v>
      </c>
    </row>
    <row r="1105" spans="2:21" ht="22.5">
      <c r="B1105" s="11"/>
      <c r="C1105" s="6"/>
      <c r="D1105" s="6" t="s">
        <v>330</v>
      </c>
      <c r="E1105" s="17" t="s">
        <v>331</v>
      </c>
      <c r="F1105" s="18">
        <v>1044</v>
      </c>
      <c r="G1105" s="9">
        <f t="shared" si="355"/>
        <v>1044</v>
      </c>
      <c r="H1105" s="9">
        <f t="shared" si="356"/>
        <v>1044</v>
      </c>
      <c r="I1105" s="9">
        <f t="shared" si="357"/>
        <v>1044</v>
      </c>
      <c r="J1105" s="9">
        <v>0</v>
      </c>
      <c r="K1105" s="9">
        <v>1044</v>
      </c>
      <c r="L1105" s="9">
        <v>0</v>
      </c>
      <c r="M1105" s="9">
        <v>0</v>
      </c>
      <c r="N1105" s="9">
        <v>0</v>
      </c>
      <c r="O1105" s="9">
        <v>0</v>
      </c>
      <c r="P1105" s="9">
        <v>0</v>
      </c>
      <c r="Q1105" s="9">
        <f>SUM(R1105+T1105)</f>
        <v>0</v>
      </c>
      <c r="R1105" s="9">
        <v>0</v>
      </c>
      <c r="S1105" s="9">
        <v>0</v>
      </c>
      <c r="T1105" s="9">
        <v>0</v>
      </c>
      <c r="U1105" s="10">
        <f t="shared" si="359"/>
        <v>1</v>
      </c>
    </row>
    <row r="1106" spans="2:21" ht="22.5">
      <c r="B1106" s="11"/>
      <c r="C1106" s="6"/>
      <c r="D1106" s="6" t="s">
        <v>168</v>
      </c>
      <c r="E1106" s="17" t="s">
        <v>169</v>
      </c>
      <c r="F1106" s="18">
        <v>480</v>
      </c>
      <c r="G1106" s="9">
        <f t="shared" si="355"/>
        <v>500</v>
      </c>
      <c r="H1106" s="9">
        <f t="shared" si="356"/>
        <v>500</v>
      </c>
      <c r="I1106" s="9">
        <f t="shared" si="357"/>
        <v>500</v>
      </c>
      <c r="J1106" s="9">
        <v>0</v>
      </c>
      <c r="K1106" s="9">
        <v>500</v>
      </c>
      <c r="L1106" s="9">
        <v>0</v>
      </c>
      <c r="M1106" s="9">
        <v>0</v>
      </c>
      <c r="N1106" s="9">
        <v>0</v>
      </c>
      <c r="O1106" s="9">
        <v>0</v>
      </c>
      <c r="P1106" s="9">
        <v>0</v>
      </c>
      <c r="Q1106" s="9">
        <f>SUM(R1106+T1106)</f>
        <v>0</v>
      </c>
      <c r="R1106" s="9">
        <v>0</v>
      </c>
      <c r="S1106" s="9">
        <v>0</v>
      </c>
      <c r="T1106" s="9">
        <v>0</v>
      </c>
      <c r="U1106" s="10">
        <f t="shared" si="359"/>
        <v>1.0416666666666667</v>
      </c>
    </row>
    <row r="1107" spans="2:21">
      <c r="B1107" s="11"/>
      <c r="C1107" s="6" t="s">
        <v>410</v>
      </c>
      <c r="D1107" s="6"/>
      <c r="E1107" s="17" t="s">
        <v>411</v>
      </c>
      <c r="F1107" s="9">
        <f t="shared" ref="F1107:T1107" si="360">SUM(F1108:F1131)</f>
        <v>1246853</v>
      </c>
      <c r="G1107" s="9">
        <f t="shared" si="360"/>
        <v>1328647</v>
      </c>
      <c r="H1107" s="9">
        <f t="shared" si="360"/>
        <v>1328647</v>
      </c>
      <c r="I1107" s="9">
        <f t="shared" si="360"/>
        <v>1210966</v>
      </c>
      <c r="J1107" s="9">
        <f t="shared" si="360"/>
        <v>772699</v>
      </c>
      <c r="K1107" s="9">
        <f t="shared" si="360"/>
        <v>438267</v>
      </c>
      <c r="L1107" s="9">
        <f t="shared" si="360"/>
        <v>80000</v>
      </c>
      <c r="M1107" s="9">
        <f t="shared" si="360"/>
        <v>37681</v>
      </c>
      <c r="N1107" s="9">
        <f t="shared" si="360"/>
        <v>0</v>
      </c>
      <c r="O1107" s="9">
        <f t="shared" si="360"/>
        <v>0</v>
      </c>
      <c r="P1107" s="9">
        <f t="shared" si="360"/>
        <v>0</v>
      </c>
      <c r="Q1107" s="9">
        <f t="shared" si="360"/>
        <v>0</v>
      </c>
      <c r="R1107" s="9">
        <f t="shared" si="360"/>
        <v>0</v>
      </c>
      <c r="S1107" s="9">
        <f t="shared" si="360"/>
        <v>0</v>
      </c>
      <c r="T1107" s="9">
        <f t="shared" si="360"/>
        <v>0</v>
      </c>
      <c r="U1107" s="10">
        <f t="shared" si="359"/>
        <v>1.0656003554548932</v>
      </c>
    </row>
    <row r="1108" spans="2:21" ht="33.75">
      <c r="B1108" s="11"/>
      <c r="C1108" s="6"/>
      <c r="D1108" s="6" t="s">
        <v>116</v>
      </c>
      <c r="E1108" s="17" t="s">
        <v>117</v>
      </c>
      <c r="F1108" s="18">
        <v>65000</v>
      </c>
      <c r="G1108" s="9">
        <f t="shared" ref="G1108:G1131" si="361">SUM(H1108+Q1108)</f>
        <v>80000</v>
      </c>
      <c r="H1108" s="9">
        <f t="shared" ref="H1108:H1131" si="362">SUM(I1108+L1108+M1108+N1108+O1108+P1108)</f>
        <v>80000</v>
      </c>
      <c r="I1108" s="9">
        <f t="shared" ref="I1108:I1131" si="363">SUM(J1108:K1108)</f>
        <v>0</v>
      </c>
      <c r="J1108" s="9">
        <v>0</v>
      </c>
      <c r="K1108" s="9">
        <v>0</v>
      </c>
      <c r="L1108" s="9">
        <v>80000</v>
      </c>
      <c r="M1108" s="9">
        <v>0</v>
      </c>
      <c r="N1108" s="9">
        <v>0</v>
      </c>
      <c r="O1108" s="9">
        <v>0</v>
      </c>
      <c r="P1108" s="9">
        <v>0</v>
      </c>
      <c r="Q1108" s="9">
        <f t="shared" ref="Q1108:Q1131" si="364">SUM(R1108+T1108)</f>
        <v>0</v>
      </c>
      <c r="R1108" s="9">
        <v>0</v>
      </c>
      <c r="S1108" s="9">
        <v>0</v>
      </c>
      <c r="T1108" s="9">
        <v>0</v>
      </c>
      <c r="U1108" s="10">
        <f t="shared" si="359"/>
        <v>1.2307692307692308</v>
      </c>
    </row>
    <row r="1109" spans="2:21">
      <c r="B1109" s="11"/>
      <c r="C1109" s="6"/>
      <c r="D1109" s="6" t="s">
        <v>179</v>
      </c>
      <c r="E1109" s="17" t="s">
        <v>180</v>
      </c>
      <c r="F1109" s="18">
        <v>500</v>
      </c>
      <c r="G1109" s="9">
        <f t="shared" si="361"/>
        <v>500</v>
      </c>
      <c r="H1109" s="9">
        <f t="shared" si="362"/>
        <v>500</v>
      </c>
      <c r="I1109" s="9">
        <f t="shared" si="363"/>
        <v>0</v>
      </c>
      <c r="J1109" s="9">
        <v>0</v>
      </c>
      <c r="K1109" s="9">
        <v>0</v>
      </c>
      <c r="L1109" s="9">
        <v>0</v>
      </c>
      <c r="M1109" s="9">
        <v>500</v>
      </c>
      <c r="N1109" s="9">
        <v>0</v>
      </c>
      <c r="O1109" s="9">
        <v>0</v>
      </c>
      <c r="P1109" s="9">
        <v>0</v>
      </c>
      <c r="Q1109" s="9">
        <f t="shared" si="364"/>
        <v>0</v>
      </c>
      <c r="R1109" s="9">
        <v>0</v>
      </c>
      <c r="S1109" s="9">
        <v>0</v>
      </c>
      <c r="T1109" s="9">
        <v>0</v>
      </c>
      <c r="U1109" s="10">
        <f t="shared" si="359"/>
        <v>1</v>
      </c>
    </row>
    <row r="1110" spans="2:21">
      <c r="B1110" s="11"/>
      <c r="C1110" s="6"/>
      <c r="D1110" s="6" t="s">
        <v>346</v>
      </c>
      <c r="E1110" s="17" t="s">
        <v>347</v>
      </c>
      <c r="F1110" s="18">
        <v>16148</v>
      </c>
      <c r="G1110" s="9">
        <f t="shared" si="361"/>
        <v>37181</v>
      </c>
      <c r="H1110" s="9">
        <f t="shared" si="362"/>
        <v>37181</v>
      </c>
      <c r="I1110" s="9">
        <f t="shared" si="363"/>
        <v>0</v>
      </c>
      <c r="J1110" s="9">
        <v>0</v>
      </c>
      <c r="K1110" s="9">
        <v>0</v>
      </c>
      <c r="L1110" s="9">
        <v>0</v>
      </c>
      <c r="M1110" s="9">
        <v>37181</v>
      </c>
      <c r="N1110" s="9">
        <v>0</v>
      </c>
      <c r="O1110" s="9">
        <v>0</v>
      </c>
      <c r="P1110" s="9">
        <v>0</v>
      </c>
      <c r="Q1110" s="9">
        <f t="shared" si="364"/>
        <v>0</v>
      </c>
      <c r="R1110" s="9">
        <v>0</v>
      </c>
      <c r="S1110" s="9">
        <v>0</v>
      </c>
      <c r="T1110" s="9">
        <v>0</v>
      </c>
      <c r="U1110" s="10">
        <f t="shared" si="359"/>
        <v>2.3025142432499379</v>
      </c>
    </row>
    <row r="1111" spans="2:21">
      <c r="B1111" s="11"/>
      <c r="C1111" s="6"/>
      <c r="D1111" s="6" t="s">
        <v>120</v>
      </c>
      <c r="E1111" s="17" t="s">
        <v>77</v>
      </c>
      <c r="F1111" s="18">
        <v>567548</v>
      </c>
      <c r="G1111" s="9">
        <f t="shared" si="361"/>
        <v>598400</v>
      </c>
      <c r="H1111" s="9">
        <f t="shared" si="362"/>
        <v>598400</v>
      </c>
      <c r="I1111" s="9">
        <f t="shared" si="363"/>
        <v>598400</v>
      </c>
      <c r="J1111" s="9">
        <v>598400</v>
      </c>
      <c r="K1111" s="9">
        <v>0</v>
      </c>
      <c r="L1111" s="9">
        <v>0</v>
      </c>
      <c r="M1111" s="9">
        <v>0</v>
      </c>
      <c r="N1111" s="9">
        <v>0</v>
      </c>
      <c r="O1111" s="9">
        <v>0</v>
      </c>
      <c r="P1111" s="9">
        <v>0</v>
      </c>
      <c r="Q1111" s="9">
        <f t="shared" si="364"/>
        <v>0</v>
      </c>
      <c r="R1111" s="9">
        <v>0</v>
      </c>
      <c r="S1111" s="9">
        <v>0</v>
      </c>
      <c r="T1111" s="9">
        <v>0</v>
      </c>
      <c r="U1111" s="10">
        <f t="shared" si="359"/>
        <v>1.0543601598455108</v>
      </c>
    </row>
    <row r="1112" spans="2:21">
      <c r="B1112" s="11"/>
      <c r="C1112" s="6"/>
      <c r="D1112" s="6" t="s">
        <v>121</v>
      </c>
      <c r="E1112" s="17" t="s">
        <v>78</v>
      </c>
      <c r="F1112" s="18">
        <v>42331</v>
      </c>
      <c r="G1112" s="9">
        <f t="shared" si="361"/>
        <v>42900</v>
      </c>
      <c r="H1112" s="9">
        <f t="shared" si="362"/>
        <v>42900</v>
      </c>
      <c r="I1112" s="9">
        <f t="shared" si="363"/>
        <v>42900</v>
      </c>
      <c r="J1112" s="9">
        <v>42900</v>
      </c>
      <c r="K1112" s="9">
        <v>0</v>
      </c>
      <c r="L1112" s="9">
        <v>0</v>
      </c>
      <c r="M1112" s="9">
        <v>0</v>
      </c>
      <c r="N1112" s="9">
        <v>0</v>
      </c>
      <c r="O1112" s="9">
        <v>0</v>
      </c>
      <c r="P1112" s="9">
        <v>0</v>
      </c>
      <c r="Q1112" s="9">
        <f t="shared" si="364"/>
        <v>0</v>
      </c>
      <c r="R1112" s="9">
        <v>0</v>
      </c>
      <c r="S1112" s="9">
        <v>0</v>
      </c>
      <c r="T1112" s="9">
        <v>0</v>
      </c>
      <c r="U1112" s="10">
        <f t="shared" si="359"/>
        <v>1.0134416857622073</v>
      </c>
    </row>
    <row r="1113" spans="2:21">
      <c r="B1113" s="11"/>
      <c r="C1113" s="6"/>
      <c r="D1113" s="6" t="s">
        <v>122</v>
      </c>
      <c r="E1113" s="17" t="s">
        <v>79</v>
      </c>
      <c r="F1113" s="18">
        <v>106253</v>
      </c>
      <c r="G1113" s="9">
        <f t="shared" si="361"/>
        <v>108024</v>
      </c>
      <c r="H1113" s="9">
        <f t="shared" si="362"/>
        <v>108024</v>
      </c>
      <c r="I1113" s="9">
        <f t="shared" si="363"/>
        <v>108024</v>
      </c>
      <c r="J1113" s="9">
        <v>108024</v>
      </c>
      <c r="K1113" s="9">
        <v>0</v>
      </c>
      <c r="L1113" s="9">
        <v>0</v>
      </c>
      <c r="M1113" s="9">
        <v>0</v>
      </c>
      <c r="N1113" s="9">
        <v>0</v>
      </c>
      <c r="O1113" s="9">
        <v>0</v>
      </c>
      <c r="P1113" s="9">
        <v>0</v>
      </c>
      <c r="Q1113" s="9">
        <f t="shared" si="364"/>
        <v>0</v>
      </c>
      <c r="R1113" s="9">
        <v>0</v>
      </c>
      <c r="S1113" s="9">
        <v>0</v>
      </c>
      <c r="T1113" s="9">
        <v>0</v>
      </c>
      <c r="U1113" s="10">
        <f t="shared" si="359"/>
        <v>1.0166677646748798</v>
      </c>
    </row>
    <row r="1114" spans="2:21">
      <c r="B1114" s="11"/>
      <c r="C1114" s="6"/>
      <c r="D1114" s="6" t="s">
        <v>123</v>
      </c>
      <c r="E1114" s="17" t="s">
        <v>80</v>
      </c>
      <c r="F1114" s="18">
        <v>14126</v>
      </c>
      <c r="G1114" s="9">
        <f t="shared" si="361"/>
        <v>14375</v>
      </c>
      <c r="H1114" s="9">
        <f t="shared" si="362"/>
        <v>14375</v>
      </c>
      <c r="I1114" s="9">
        <f t="shared" si="363"/>
        <v>14375</v>
      </c>
      <c r="J1114" s="9">
        <v>14375</v>
      </c>
      <c r="K1114" s="9">
        <v>0</v>
      </c>
      <c r="L1114" s="9">
        <v>0</v>
      </c>
      <c r="M1114" s="9">
        <v>0</v>
      </c>
      <c r="N1114" s="9">
        <v>0</v>
      </c>
      <c r="O1114" s="9">
        <v>0</v>
      </c>
      <c r="P1114" s="9">
        <v>0</v>
      </c>
      <c r="Q1114" s="9">
        <f t="shared" si="364"/>
        <v>0</v>
      </c>
      <c r="R1114" s="9">
        <v>0</v>
      </c>
      <c r="S1114" s="9">
        <v>0</v>
      </c>
      <c r="T1114" s="9">
        <v>0</v>
      </c>
      <c r="U1114" s="10">
        <f t="shared" si="359"/>
        <v>1.0176270706498656</v>
      </c>
    </row>
    <row r="1115" spans="2:21">
      <c r="B1115" s="11"/>
      <c r="C1115" s="6"/>
      <c r="D1115" s="6" t="s">
        <v>103</v>
      </c>
      <c r="E1115" s="17" t="s">
        <v>81</v>
      </c>
      <c r="F1115" s="18">
        <v>9000</v>
      </c>
      <c r="G1115" s="9">
        <f t="shared" si="361"/>
        <v>9000</v>
      </c>
      <c r="H1115" s="9">
        <f t="shared" si="362"/>
        <v>9000</v>
      </c>
      <c r="I1115" s="9">
        <f t="shared" si="363"/>
        <v>9000</v>
      </c>
      <c r="J1115" s="9">
        <v>9000</v>
      </c>
      <c r="K1115" s="9">
        <v>0</v>
      </c>
      <c r="L1115" s="9">
        <v>0</v>
      </c>
      <c r="M1115" s="9">
        <v>0</v>
      </c>
      <c r="N1115" s="9">
        <v>0</v>
      </c>
      <c r="O1115" s="9">
        <v>0</v>
      </c>
      <c r="P1115" s="9">
        <v>0</v>
      </c>
      <c r="Q1115" s="9">
        <f t="shared" si="364"/>
        <v>0</v>
      </c>
      <c r="R1115" s="9">
        <v>0</v>
      </c>
      <c r="S1115" s="9">
        <v>0</v>
      </c>
      <c r="T1115" s="9">
        <v>0</v>
      </c>
      <c r="U1115" s="10">
        <f t="shared" si="359"/>
        <v>1</v>
      </c>
    </row>
    <row r="1116" spans="2:21">
      <c r="B1116" s="11"/>
      <c r="C1116" s="6"/>
      <c r="D1116" s="6" t="s">
        <v>125</v>
      </c>
      <c r="E1116" s="17" t="s">
        <v>65</v>
      </c>
      <c r="F1116" s="18">
        <v>53907</v>
      </c>
      <c r="G1116" s="9">
        <f t="shared" si="361"/>
        <v>54000</v>
      </c>
      <c r="H1116" s="9">
        <f t="shared" si="362"/>
        <v>54000</v>
      </c>
      <c r="I1116" s="9">
        <f t="shared" si="363"/>
        <v>54000</v>
      </c>
      <c r="J1116" s="9">
        <v>0</v>
      </c>
      <c r="K1116" s="9">
        <v>54000</v>
      </c>
      <c r="L1116" s="9"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f t="shared" si="364"/>
        <v>0</v>
      </c>
      <c r="R1116" s="9">
        <v>0</v>
      </c>
      <c r="S1116" s="9">
        <v>0</v>
      </c>
      <c r="T1116" s="9">
        <v>0</v>
      </c>
      <c r="U1116" s="10">
        <f t="shared" si="359"/>
        <v>1.0017251933886138</v>
      </c>
    </row>
    <row r="1117" spans="2:21">
      <c r="B1117" s="11"/>
      <c r="C1117" s="6"/>
      <c r="D1117" s="6" t="s">
        <v>126</v>
      </c>
      <c r="E1117" s="17" t="s">
        <v>127</v>
      </c>
      <c r="F1117" s="18">
        <v>53200</v>
      </c>
      <c r="G1117" s="9">
        <f t="shared" si="361"/>
        <v>53200</v>
      </c>
      <c r="H1117" s="9">
        <f t="shared" si="362"/>
        <v>53200</v>
      </c>
      <c r="I1117" s="9">
        <f t="shared" si="363"/>
        <v>53200</v>
      </c>
      <c r="J1117" s="9">
        <v>0</v>
      </c>
      <c r="K1117" s="9">
        <v>53200</v>
      </c>
      <c r="L1117" s="9">
        <v>0</v>
      </c>
      <c r="M1117" s="9">
        <v>0</v>
      </c>
      <c r="N1117" s="9">
        <v>0</v>
      </c>
      <c r="O1117" s="9">
        <v>0</v>
      </c>
      <c r="P1117" s="9">
        <v>0</v>
      </c>
      <c r="Q1117" s="9">
        <f t="shared" si="364"/>
        <v>0</v>
      </c>
      <c r="R1117" s="9">
        <v>0</v>
      </c>
      <c r="S1117" s="9">
        <v>0</v>
      </c>
      <c r="T1117" s="9">
        <v>0</v>
      </c>
      <c r="U1117" s="10">
        <f t="shared" si="359"/>
        <v>1</v>
      </c>
    </row>
    <row r="1118" spans="2:21">
      <c r="B1118" s="11"/>
      <c r="C1118" s="6"/>
      <c r="D1118" s="6" t="s">
        <v>218</v>
      </c>
      <c r="E1118" s="17" t="s">
        <v>195</v>
      </c>
      <c r="F1118" s="18">
        <v>500</v>
      </c>
      <c r="G1118" s="9">
        <f t="shared" si="361"/>
        <v>500</v>
      </c>
      <c r="H1118" s="9">
        <f t="shared" si="362"/>
        <v>500</v>
      </c>
      <c r="I1118" s="9">
        <f t="shared" si="363"/>
        <v>500</v>
      </c>
      <c r="J1118" s="9">
        <v>0</v>
      </c>
      <c r="K1118" s="9">
        <v>500</v>
      </c>
      <c r="L1118" s="9">
        <v>0</v>
      </c>
      <c r="M1118" s="9">
        <v>0</v>
      </c>
      <c r="N1118" s="9">
        <v>0</v>
      </c>
      <c r="O1118" s="9">
        <v>0</v>
      </c>
      <c r="P1118" s="9">
        <v>0</v>
      </c>
      <c r="Q1118" s="9">
        <f t="shared" si="364"/>
        <v>0</v>
      </c>
      <c r="R1118" s="9">
        <v>0</v>
      </c>
      <c r="S1118" s="9">
        <v>0</v>
      </c>
      <c r="T1118" s="9">
        <v>0</v>
      </c>
      <c r="U1118" s="10">
        <f t="shared" si="359"/>
        <v>1</v>
      </c>
    </row>
    <row r="1119" spans="2:21">
      <c r="B1119" s="11"/>
      <c r="C1119" s="6"/>
      <c r="D1119" s="6" t="s">
        <v>88</v>
      </c>
      <c r="E1119" s="17" t="s">
        <v>89</v>
      </c>
      <c r="F1119" s="18">
        <v>31400</v>
      </c>
      <c r="G1119" s="9">
        <f t="shared" si="361"/>
        <v>31400</v>
      </c>
      <c r="H1119" s="9">
        <f t="shared" si="362"/>
        <v>31400</v>
      </c>
      <c r="I1119" s="9">
        <f t="shared" si="363"/>
        <v>31400</v>
      </c>
      <c r="J1119" s="9">
        <v>0</v>
      </c>
      <c r="K1119" s="9">
        <v>31400</v>
      </c>
      <c r="L1119" s="9">
        <v>0</v>
      </c>
      <c r="M1119" s="9">
        <v>0</v>
      </c>
      <c r="N1119" s="9">
        <v>0</v>
      </c>
      <c r="O1119" s="9">
        <v>0</v>
      </c>
      <c r="P1119" s="9">
        <v>0</v>
      </c>
      <c r="Q1119" s="9">
        <f t="shared" si="364"/>
        <v>0</v>
      </c>
      <c r="R1119" s="9">
        <v>0</v>
      </c>
      <c r="S1119" s="9">
        <v>0</v>
      </c>
      <c r="T1119" s="9">
        <v>0</v>
      </c>
      <c r="U1119" s="10">
        <f t="shared" si="359"/>
        <v>1</v>
      </c>
    </row>
    <row r="1120" spans="2:21">
      <c r="B1120" s="11"/>
      <c r="C1120" s="6"/>
      <c r="D1120" s="6" t="s">
        <v>97</v>
      </c>
      <c r="E1120" s="17" t="s">
        <v>98</v>
      </c>
      <c r="F1120" s="18">
        <v>8200</v>
      </c>
      <c r="G1120" s="9">
        <f t="shared" si="361"/>
        <v>8200</v>
      </c>
      <c r="H1120" s="9">
        <f t="shared" si="362"/>
        <v>8200</v>
      </c>
      <c r="I1120" s="9">
        <f t="shared" si="363"/>
        <v>8200</v>
      </c>
      <c r="J1120" s="9">
        <v>0</v>
      </c>
      <c r="K1120" s="9">
        <v>8200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f t="shared" si="364"/>
        <v>0</v>
      </c>
      <c r="R1120" s="9">
        <v>0</v>
      </c>
      <c r="S1120" s="9">
        <v>0</v>
      </c>
      <c r="T1120" s="9">
        <v>0</v>
      </c>
      <c r="U1120" s="10">
        <f t="shared" si="359"/>
        <v>1</v>
      </c>
    </row>
    <row r="1121" spans="2:21">
      <c r="B1121" s="11"/>
      <c r="C1121" s="6"/>
      <c r="D1121" s="6" t="s">
        <v>181</v>
      </c>
      <c r="E1121" s="17" t="s">
        <v>182</v>
      </c>
      <c r="F1121" s="18">
        <v>500</v>
      </c>
      <c r="G1121" s="9">
        <f t="shared" si="361"/>
        <v>500</v>
      </c>
      <c r="H1121" s="9">
        <f t="shared" si="362"/>
        <v>500</v>
      </c>
      <c r="I1121" s="9">
        <f t="shared" si="363"/>
        <v>500</v>
      </c>
      <c r="J1121" s="9">
        <v>0</v>
      </c>
      <c r="K1121" s="9">
        <v>500</v>
      </c>
      <c r="L1121" s="9">
        <v>0</v>
      </c>
      <c r="M1121" s="9">
        <v>0</v>
      </c>
      <c r="N1121" s="9">
        <v>0</v>
      </c>
      <c r="O1121" s="9">
        <v>0</v>
      </c>
      <c r="P1121" s="9">
        <v>0</v>
      </c>
      <c r="Q1121" s="9">
        <f t="shared" si="364"/>
        <v>0</v>
      </c>
      <c r="R1121" s="9">
        <v>0</v>
      </c>
      <c r="S1121" s="9">
        <v>0</v>
      </c>
      <c r="T1121" s="9">
        <v>0</v>
      </c>
      <c r="U1121" s="10">
        <f t="shared" si="359"/>
        <v>1</v>
      </c>
    </row>
    <row r="1122" spans="2:21">
      <c r="B1122" s="11"/>
      <c r="C1122" s="6"/>
      <c r="D1122" s="6" t="s">
        <v>37</v>
      </c>
      <c r="E1122" s="17" t="s">
        <v>38</v>
      </c>
      <c r="F1122" s="18">
        <v>33300</v>
      </c>
      <c r="G1122" s="9">
        <f t="shared" si="361"/>
        <v>33000</v>
      </c>
      <c r="H1122" s="9">
        <f t="shared" si="362"/>
        <v>33000</v>
      </c>
      <c r="I1122" s="9">
        <f t="shared" si="363"/>
        <v>33000</v>
      </c>
      <c r="J1122" s="9">
        <v>0</v>
      </c>
      <c r="K1122" s="9">
        <v>33000</v>
      </c>
      <c r="L1122" s="9">
        <v>0</v>
      </c>
      <c r="M1122" s="9">
        <v>0</v>
      </c>
      <c r="N1122" s="9">
        <v>0</v>
      </c>
      <c r="O1122" s="9">
        <v>0</v>
      </c>
      <c r="P1122" s="9">
        <v>0</v>
      </c>
      <c r="Q1122" s="9">
        <f t="shared" si="364"/>
        <v>0</v>
      </c>
      <c r="R1122" s="9">
        <v>0</v>
      </c>
      <c r="S1122" s="9">
        <v>0</v>
      </c>
      <c r="T1122" s="9">
        <v>0</v>
      </c>
      <c r="U1122" s="10">
        <f t="shared" si="359"/>
        <v>0.99099099099099097</v>
      </c>
    </row>
    <row r="1123" spans="2:21" ht="22.5">
      <c r="B1123" s="11"/>
      <c r="C1123" s="6"/>
      <c r="D1123" s="6" t="s">
        <v>250</v>
      </c>
      <c r="E1123" s="17" t="s">
        <v>251</v>
      </c>
      <c r="F1123" s="18">
        <v>212467</v>
      </c>
      <c r="G1123" s="9">
        <f t="shared" si="361"/>
        <v>222000</v>
      </c>
      <c r="H1123" s="9">
        <f t="shared" si="362"/>
        <v>222000</v>
      </c>
      <c r="I1123" s="9">
        <f t="shared" si="363"/>
        <v>222000</v>
      </c>
      <c r="J1123" s="9">
        <v>0</v>
      </c>
      <c r="K1123" s="9">
        <v>222000</v>
      </c>
      <c r="L1123" s="9">
        <v>0</v>
      </c>
      <c r="M1123" s="9">
        <v>0</v>
      </c>
      <c r="N1123" s="9">
        <v>0</v>
      </c>
      <c r="O1123" s="9">
        <v>0</v>
      </c>
      <c r="P1123" s="9">
        <v>0</v>
      </c>
      <c r="Q1123" s="9">
        <f t="shared" si="364"/>
        <v>0</v>
      </c>
      <c r="R1123" s="9">
        <v>0</v>
      </c>
      <c r="S1123" s="9">
        <v>0</v>
      </c>
      <c r="T1123" s="9">
        <v>0</v>
      </c>
      <c r="U1123" s="10">
        <f t="shared" si="359"/>
        <v>1.0448681442294567</v>
      </c>
    </row>
    <row r="1124" spans="2:21">
      <c r="B1124" s="11"/>
      <c r="C1124" s="6"/>
      <c r="D1124" s="6" t="s">
        <v>128</v>
      </c>
      <c r="E1124" s="17" t="s">
        <v>129</v>
      </c>
      <c r="F1124" s="18">
        <v>3000</v>
      </c>
      <c r="G1124" s="9">
        <f t="shared" si="361"/>
        <v>3000</v>
      </c>
      <c r="H1124" s="9">
        <f t="shared" si="362"/>
        <v>3000</v>
      </c>
      <c r="I1124" s="9">
        <f t="shared" si="363"/>
        <v>3000</v>
      </c>
      <c r="J1124" s="9">
        <v>0</v>
      </c>
      <c r="K1124" s="9">
        <v>3000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f t="shared" si="364"/>
        <v>0</v>
      </c>
      <c r="R1124" s="9">
        <v>0</v>
      </c>
      <c r="S1124" s="9">
        <v>0</v>
      </c>
      <c r="T1124" s="9">
        <v>0</v>
      </c>
      <c r="U1124" s="10">
        <f t="shared" si="359"/>
        <v>1</v>
      </c>
    </row>
    <row r="1125" spans="2:21" ht="22.5">
      <c r="B1125" s="11"/>
      <c r="C1125" s="6"/>
      <c r="D1125" s="6" t="s">
        <v>142</v>
      </c>
      <c r="E1125" s="17" t="s">
        <v>90</v>
      </c>
      <c r="F1125" s="18">
        <v>1073</v>
      </c>
      <c r="G1125" s="9">
        <f t="shared" si="361"/>
        <v>1078</v>
      </c>
      <c r="H1125" s="9">
        <f t="shared" si="362"/>
        <v>1078</v>
      </c>
      <c r="I1125" s="9">
        <f t="shared" si="363"/>
        <v>1078</v>
      </c>
      <c r="J1125" s="9">
        <v>0</v>
      </c>
      <c r="K1125" s="9">
        <v>1078</v>
      </c>
      <c r="L1125" s="9">
        <v>0</v>
      </c>
      <c r="M1125" s="9">
        <v>0</v>
      </c>
      <c r="N1125" s="9">
        <v>0</v>
      </c>
      <c r="O1125" s="9">
        <v>0</v>
      </c>
      <c r="P1125" s="9">
        <v>0</v>
      </c>
      <c r="Q1125" s="9">
        <f t="shared" si="364"/>
        <v>0</v>
      </c>
      <c r="R1125" s="9">
        <v>0</v>
      </c>
      <c r="S1125" s="9">
        <v>0</v>
      </c>
      <c r="T1125" s="9">
        <v>0</v>
      </c>
      <c r="U1125" s="10">
        <f t="shared" si="359"/>
        <v>1.0046598322460392</v>
      </c>
    </row>
    <row r="1126" spans="2:21">
      <c r="B1126" s="11"/>
      <c r="C1126" s="6"/>
      <c r="D1126" s="6" t="s">
        <v>167</v>
      </c>
      <c r="E1126" s="17" t="s">
        <v>82</v>
      </c>
      <c r="F1126" s="18">
        <v>800</v>
      </c>
      <c r="G1126" s="9">
        <f t="shared" si="361"/>
        <v>800</v>
      </c>
      <c r="H1126" s="9">
        <f t="shared" si="362"/>
        <v>800</v>
      </c>
      <c r="I1126" s="9">
        <f t="shared" si="363"/>
        <v>800</v>
      </c>
      <c r="J1126" s="9">
        <v>0</v>
      </c>
      <c r="K1126" s="9">
        <v>800</v>
      </c>
      <c r="L1126" s="9">
        <v>0</v>
      </c>
      <c r="M1126" s="9">
        <v>0</v>
      </c>
      <c r="N1126" s="9">
        <v>0</v>
      </c>
      <c r="O1126" s="9">
        <v>0</v>
      </c>
      <c r="P1126" s="9">
        <v>0</v>
      </c>
      <c r="Q1126" s="9">
        <f t="shared" si="364"/>
        <v>0</v>
      </c>
      <c r="R1126" s="9">
        <v>0</v>
      </c>
      <c r="S1126" s="9">
        <v>0</v>
      </c>
      <c r="T1126" s="9">
        <v>0</v>
      </c>
      <c r="U1126" s="10">
        <f t="shared" si="359"/>
        <v>1</v>
      </c>
    </row>
    <row r="1127" spans="2:21">
      <c r="B1127" s="11"/>
      <c r="C1127" s="6"/>
      <c r="D1127" s="6" t="s">
        <v>109</v>
      </c>
      <c r="E1127" s="17" t="s">
        <v>110</v>
      </c>
      <c r="F1127" s="18">
        <v>820</v>
      </c>
      <c r="G1127" s="9">
        <f t="shared" si="361"/>
        <v>820</v>
      </c>
      <c r="H1127" s="9">
        <f t="shared" si="362"/>
        <v>820</v>
      </c>
      <c r="I1127" s="9">
        <f t="shared" si="363"/>
        <v>820</v>
      </c>
      <c r="J1127" s="9">
        <v>0</v>
      </c>
      <c r="K1127" s="9">
        <v>820</v>
      </c>
      <c r="L1127" s="9">
        <v>0</v>
      </c>
      <c r="M1127" s="9">
        <v>0</v>
      </c>
      <c r="N1127" s="9">
        <v>0</v>
      </c>
      <c r="O1127" s="9">
        <v>0</v>
      </c>
      <c r="P1127" s="9">
        <v>0</v>
      </c>
      <c r="Q1127" s="9">
        <f t="shared" si="364"/>
        <v>0</v>
      </c>
      <c r="R1127" s="9">
        <v>0</v>
      </c>
      <c r="S1127" s="9">
        <v>0</v>
      </c>
      <c r="T1127" s="9">
        <v>0</v>
      </c>
      <c r="U1127" s="10">
        <f t="shared" si="359"/>
        <v>1</v>
      </c>
    </row>
    <row r="1128" spans="2:21">
      <c r="B1128" s="11"/>
      <c r="C1128" s="6"/>
      <c r="D1128" s="6" t="s">
        <v>130</v>
      </c>
      <c r="E1128" s="17" t="s">
        <v>83</v>
      </c>
      <c r="F1128" s="18">
        <v>19620</v>
      </c>
      <c r="G1128" s="9">
        <f t="shared" si="361"/>
        <v>23409</v>
      </c>
      <c r="H1128" s="9">
        <f t="shared" si="362"/>
        <v>23409</v>
      </c>
      <c r="I1128" s="9">
        <f t="shared" si="363"/>
        <v>23409</v>
      </c>
      <c r="J1128" s="9">
        <v>0</v>
      </c>
      <c r="K1128" s="9">
        <v>23409</v>
      </c>
      <c r="L1128" s="9">
        <v>0</v>
      </c>
      <c r="M1128" s="9">
        <v>0</v>
      </c>
      <c r="N1128" s="9">
        <v>0</v>
      </c>
      <c r="O1128" s="9">
        <v>0</v>
      </c>
      <c r="P1128" s="9">
        <v>0</v>
      </c>
      <c r="Q1128" s="9">
        <f t="shared" si="364"/>
        <v>0</v>
      </c>
      <c r="R1128" s="9">
        <v>0</v>
      </c>
      <c r="S1128" s="9">
        <v>0</v>
      </c>
      <c r="T1128" s="9">
        <v>0</v>
      </c>
      <c r="U1128" s="10">
        <f t="shared" si="359"/>
        <v>1.1931192660550458</v>
      </c>
    </row>
    <row r="1129" spans="2:21">
      <c r="B1129" s="11"/>
      <c r="C1129" s="6"/>
      <c r="D1129" s="6" t="s">
        <v>143</v>
      </c>
      <c r="E1129" s="17" t="s">
        <v>144</v>
      </c>
      <c r="F1129" s="18">
        <v>1173</v>
      </c>
      <c r="G1129" s="9">
        <f t="shared" si="361"/>
        <v>1173</v>
      </c>
      <c r="H1129" s="9">
        <f t="shared" si="362"/>
        <v>1173</v>
      </c>
      <c r="I1129" s="9">
        <f t="shared" si="363"/>
        <v>1173</v>
      </c>
      <c r="J1129" s="9">
        <v>0</v>
      </c>
      <c r="K1129" s="9">
        <v>1173</v>
      </c>
      <c r="L1129" s="9">
        <v>0</v>
      </c>
      <c r="M1129" s="9">
        <v>0</v>
      </c>
      <c r="N1129" s="9">
        <v>0</v>
      </c>
      <c r="O1129" s="9">
        <v>0</v>
      </c>
      <c r="P1129" s="9">
        <v>0</v>
      </c>
      <c r="Q1129" s="9">
        <f t="shared" si="364"/>
        <v>0</v>
      </c>
      <c r="R1129" s="9">
        <v>0</v>
      </c>
      <c r="S1129" s="9">
        <v>0</v>
      </c>
      <c r="T1129" s="9">
        <v>0</v>
      </c>
      <c r="U1129" s="10">
        <f t="shared" si="359"/>
        <v>1</v>
      </c>
    </row>
    <row r="1130" spans="2:21" ht="22.5">
      <c r="B1130" s="11"/>
      <c r="C1130" s="6"/>
      <c r="D1130" s="6" t="s">
        <v>330</v>
      </c>
      <c r="E1130" s="17" t="s">
        <v>331</v>
      </c>
      <c r="F1130" s="18">
        <v>4187</v>
      </c>
      <c r="G1130" s="9">
        <f t="shared" si="361"/>
        <v>4187</v>
      </c>
      <c r="H1130" s="9">
        <f t="shared" si="362"/>
        <v>4187</v>
      </c>
      <c r="I1130" s="9">
        <f t="shared" si="363"/>
        <v>4187</v>
      </c>
      <c r="J1130" s="9">
        <v>0</v>
      </c>
      <c r="K1130" s="9">
        <v>4187</v>
      </c>
      <c r="L1130" s="9">
        <v>0</v>
      </c>
      <c r="M1130" s="9">
        <v>0</v>
      </c>
      <c r="N1130" s="9">
        <v>0</v>
      </c>
      <c r="O1130" s="9">
        <v>0</v>
      </c>
      <c r="P1130" s="9">
        <v>0</v>
      </c>
      <c r="Q1130" s="9">
        <f t="shared" si="364"/>
        <v>0</v>
      </c>
      <c r="R1130" s="9">
        <v>0</v>
      </c>
      <c r="S1130" s="9">
        <v>0</v>
      </c>
      <c r="T1130" s="9">
        <v>0</v>
      </c>
      <c r="U1130" s="10">
        <f t="shared" si="359"/>
        <v>1</v>
      </c>
    </row>
    <row r="1131" spans="2:21" ht="22.5">
      <c r="B1131" s="11"/>
      <c r="C1131" s="6"/>
      <c r="D1131" s="6" t="s">
        <v>168</v>
      </c>
      <c r="E1131" s="17" t="s">
        <v>169</v>
      </c>
      <c r="F1131" s="18">
        <v>1800</v>
      </c>
      <c r="G1131" s="9">
        <f t="shared" si="361"/>
        <v>1000</v>
      </c>
      <c r="H1131" s="9">
        <f t="shared" si="362"/>
        <v>1000</v>
      </c>
      <c r="I1131" s="9">
        <f t="shared" si="363"/>
        <v>1000</v>
      </c>
      <c r="J1131" s="9">
        <v>0</v>
      </c>
      <c r="K1131" s="9">
        <v>1000</v>
      </c>
      <c r="L1131" s="9">
        <v>0</v>
      </c>
      <c r="M1131" s="9">
        <v>0</v>
      </c>
      <c r="N1131" s="9">
        <v>0</v>
      </c>
      <c r="O1131" s="9">
        <v>0</v>
      </c>
      <c r="P1131" s="9">
        <v>0</v>
      </c>
      <c r="Q1131" s="9">
        <f t="shared" si="364"/>
        <v>0</v>
      </c>
      <c r="R1131" s="9">
        <v>0</v>
      </c>
      <c r="S1131" s="9">
        <v>0</v>
      </c>
      <c r="T1131" s="9">
        <v>0</v>
      </c>
      <c r="U1131" s="10">
        <f t="shared" si="359"/>
        <v>0.55555555555555558</v>
      </c>
    </row>
    <row r="1132" spans="2:21">
      <c r="B1132" s="11"/>
      <c r="C1132" s="6" t="s">
        <v>412</v>
      </c>
      <c r="D1132" s="6"/>
      <c r="E1132" s="17" t="s">
        <v>413</v>
      </c>
      <c r="F1132" s="9">
        <f t="shared" ref="F1132:T1132" si="365">SUM(F1133:F1162)</f>
        <v>0</v>
      </c>
      <c r="G1132" s="9">
        <f t="shared" si="365"/>
        <v>1798542</v>
      </c>
      <c r="H1132" s="9">
        <f t="shared" si="365"/>
        <v>1798542</v>
      </c>
      <c r="I1132" s="9">
        <f t="shared" si="365"/>
        <v>1375325</v>
      </c>
      <c r="J1132" s="9">
        <f t="shared" si="365"/>
        <v>1125244</v>
      </c>
      <c r="K1132" s="9">
        <f t="shared" si="365"/>
        <v>250081</v>
      </c>
      <c r="L1132" s="9">
        <f t="shared" si="365"/>
        <v>0</v>
      </c>
      <c r="M1132" s="9">
        <f t="shared" si="365"/>
        <v>4200</v>
      </c>
      <c r="N1132" s="9">
        <f t="shared" si="365"/>
        <v>419017</v>
      </c>
      <c r="O1132" s="9">
        <f t="shared" si="365"/>
        <v>0</v>
      </c>
      <c r="P1132" s="9">
        <f t="shared" si="365"/>
        <v>0</v>
      </c>
      <c r="Q1132" s="9">
        <f t="shared" si="365"/>
        <v>0</v>
      </c>
      <c r="R1132" s="9">
        <f t="shared" si="365"/>
        <v>0</v>
      </c>
      <c r="S1132" s="9">
        <f t="shared" si="365"/>
        <v>0</v>
      </c>
      <c r="T1132" s="9">
        <f t="shared" si="365"/>
        <v>0</v>
      </c>
      <c r="U1132" s="10">
        <v>0</v>
      </c>
    </row>
    <row r="1133" spans="2:21">
      <c r="B1133" s="11"/>
      <c r="C1133" s="6"/>
      <c r="D1133" s="6" t="s">
        <v>179</v>
      </c>
      <c r="E1133" s="17" t="s">
        <v>180</v>
      </c>
      <c r="F1133" s="18">
        <v>0</v>
      </c>
      <c r="G1133" s="9">
        <f t="shared" ref="G1133:G1162" si="366">SUM(H1133+Q1133)</f>
        <v>4200</v>
      </c>
      <c r="H1133" s="9">
        <f t="shared" ref="H1133:H1162" si="367">SUM(I1133+L1133+M1133+N1133+O1133+P1133)</f>
        <v>4200</v>
      </c>
      <c r="I1133" s="9">
        <f t="shared" ref="I1133:I1162" si="368">SUM(J1133:K1133)</f>
        <v>0</v>
      </c>
      <c r="J1133" s="9">
        <v>0</v>
      </c>
      <c r="K1133" s="9">
        <v>0</v>
      </c>
      <c r="L1133" s="9">
        <v>0</v>
      </c>
      <c r="M1133" s="9">
        <v>4200</v>
      </c>
      <c r="N1133" s="9">
        <v>0</v>
      </c>
      <c r="O1133" s="9">
        <v>0</v>
      </c>
      <c r="P1133" s="9">
        <v>0</v>
      </c>
      <c r="Q1133" s="9">
        <f t="shared" ref="Q1133:Q1162" si="369">SUM(R1133+T1133)</f>
        <v>0</v>
      </c>
      <c r="R1133" s="9">
        <v>0</v>
      </c>
      <c r="S1133" s="9">
        <v>0</v>
      </c>
      <c r="T1133" s="9">
        <v>0</v>
      </c>
      <c r="U1133" s="10">
        <v>0</v>
      </c>
    </row>
    <row r="1134" spans="2:21">
      <c r="B1134" s="11"/>
      <c r="C1134" s="6"/>
      <c r="D1134" s="6" t="s">
        <v>120</v>
      </c>
      <c r="E1134" s="17" t="s">
        <v>77</v>
      </c>
      <c r="F1134" s="18">
        <v>0</v>
      </c>
      <c r="G1134" s="9">
        <f t="shared" si="366"/>
        <v>863876</v>
      </c>
      <c r="H1134" s="9">
        <f t="shared" si="367"/>
        <v>863876</v>
      </c>
      <c r="I1134" s="9">
        <f t="shared" si="368"/>
        <v>863876</v>
      </c>
      <c r="J1134" s="9">
        <v>863876</v>
      </c>
      <c r="K1134" s="9">
        <v>0</v>
      </c>
      <c r="L1134" s="9">
        <v>0</v>
      </c>
      <c r="M1134" s="9">
        <v>0</v>
      </c>
      <c r="N1134" s="9">
        <v>0</v>
      </c>
      <c r="O1134" s="9">
        <v>0</v>
      </c>
      <c r="P1134" s="9">
        <v>0</v>
      </c>
      <c r="Q1134" s="9">
        <f t="shared" si="369"/>
        <v>0</v>
      </c>
      <c r="R1134" s="9">
        <v>0</v>
      </c>
      <c r="S1134" s="9">
        <v>0</v>
      </c>
      <c r="T1134" s="9">
        <v>0</v>
      </c>
      <c r="U1134" s="10">
        <v>0</v>
      </c>
    </row>
    <row r="1135" spans="2:21">
      <c r="B1135" s="11"/>
      <c r="C1135" s="6"/>
      <c r="D1135" s="6" t="s">
        <v>265</v>
      </c>
      <c r="E1135" s="17" t="s">
        <v>77</v>
      </c>
      <c r="F1135" s="18">
        <v>0</v>
      </c>
      <c r="G1135" s="9">
        <f t="shared" si="366"/>
        <v>210782</v>
      </c>
      <c r="H1135" s="9">
        <f t="shared" si="367"/>
        <v>210782</v>
      </c>
      <c r="I1135" s="9">
        <f t="shared" si="368"/>
        <v>0</v>
      </c>
      <c r="J1135" s="9">
        <v>0</v>
      </c>
      <c r="K1135" s="9">
        <v>0</v>
      </c>
      <c r="L1135" s="9">
        <v>0</v>
      </c>
      <c r="M1135" s="9">
        <v>0</v>
      </c>
      <c r="N1135" s="9">
        <v>210782</v>
      </c>
      <c r="O1135" s="9">
        <v>0</v>
      </c>
      <c r="P1135" s="9">
        <v>0</v>
      </c>
      <c r="Q1135" s="9">
        <f t="shared" si="369"/>
        <v>0</v>
      </c>
      <c r="R1135" s="9">
        <v>0</v>
      </c>
      <c r="S1135" s="9">
        <v>0</v>
      </c>
      <c r="T1135" s="9">
        <v>0</v>
      </c>
      <c r="U1135" s="10">
        <v>0</v>
      </c>
    </row>
    <row r="1136" spans="2:21">
      <c r="B1136" s="11"/>
      <c r="C1136" s="6"/>
      <c r="D1136" s="6" t="s">
        <v>266</v>
      </c>
      <c r="E1136" s="17" t="s">
        <v>77</v>
      </c>
      <c r="F1136" s="18">
        <v>0</v>
      </c>
      <c r="G1136" s="9">
        <f t="shared" si="366"/>
        <v>66115</v>
      </c>
      <c r="H1136" s="9">
        <f t="shared" si="367"/>
        <v>66115</v>
      </c>
      <c r="I1136" s="9">
        <f t="shared" si="368"/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66115</v>
      </c>
      <c r="O1136" s="9">
        <v>0</v>
      </c>
      <c r="P1136" s="9">
        <v>0</v>
      </c>
      <c r="Q1136" s="9">
        <f t="shared" si="369"/>
        <v>0</v>
      </c>
      <c r="R1136" s="9">
        <v>0</v>
      </c>
      <c r="S1136" s="9">
        <v>0</v>
      </c>
      <c r="T1136" s="9">
        <v>0</v>
      </c>
      <c r="U1136" s="10">
        <v>0</v>
      </c>
    </row>
    <row r="1137" spans="2:21">
      <c r="B1137" s="11"/>
      <c r="C1137" s="6"/>
      <c r="D1137" s="6" t="s">
        <v>121</v>
      </c>
      <c r="E1137" s="17" t="s">
        <v>78</v>
      </c>
      <c r="F1137" s="18">
        <v>0</v>
      </c>
      <c r="G1137" s="9">
        <f t="shared" si="366"/>
        <v>66413</v>
      </c>
      <c r="H1137" s="9">
        <f t="shared" si="367"/>
        <v>66413</v>
      </c>
      <c r="I1137" s="9">
        <f t="shared" si="368"/>
        <v>66413</v>
      </c>
      <c r="J1137" s="9">
        <v>66413</v>
      </c>
      <c r="K1137" s="9">
        <v>0</v>
      </c>
      <c r="L1137" s="9">
        <v>0</v>
      </c>
      <c r="M1137" s="9">
        <v>0</v>
      </c>
      <c r="N1137" s="9">
        <v>0</v>
      </c>
      <c r="O1137" s="9">
        <v>0</v>
      </c>
      <c r="P1137" s="9">
        <v>0</v>
      </c>
      <c r="Q1137" s="9">
        <f t="shared" si="369"/>
        <v>0</v>
      </c>
      <c r="R1137" s="9">
        <v>0</v>
      </c>
      <c r="S1137" s="9">
        <v>0</v>
      </c>
      <c r="T1137" s="9">
        <v>0</v>
      </c>
      <c r="U1137" s="10">
        <v>0</v>
      </c>
    </row>
    <row r="1138" spans="2:21">
      <c r="B1138" s="11"/>
      <c r="C1138" s="6"/>
      <c r="D1138" s="6" t="s">
        <v>305</v>
      </c>
      <c r="E1138" s="17" t="s">
        <v>78</v>
      </c>
      <c r="F1138" s="18">
        <v>0</v>
      </c>
      <c r="G1138" s="9">
        <f t="shared" si="366"/>
        <v>982</v>
      </c>
      <c r="H1138" s="9">
        <f t="shared" si="367"/>
        <v>982</v>
      </c>
      <c r="I1138" s="9">
        <f t="shared" si="368"/>
        <v>0</v>
      </c>
      <c r="J1138" s="9">
        <v>0</v>
      </c>
      <c r="K1138" s="9">
        <v>0</v>
      </c>
      <c r="L1138" s="9">
        <v>0</v>
      </c>
      <c r="M1138" s="9">
        <v>0</v>
      </c>
      <c r="N1138" s="9">
        <v>982</v>
      </c>
      <c r="O1138" s="9">
        <v>0</v>
      </c>
      <c r="P1138" s="9">
        <v>0</v>
      </c>
      <c r="Q1138" s="9">
        <f t="shared" si="369"/>
        <v>0</v>
      </c>
      <c r="R1138" s="9">
        <v>0</v>
      </c>
      <c r="S1138" s="9">
        <v>0</v>
      </c>
      <c r="T1138" s="9">
        <v>0</v>
      </c>
      <c r="U1138" s="10">
        <v>0</v>
      </c>
    </row>
    <row r="1139" spans="2:21">
      <c r="B1139" s="11"/>
      <c r="C1139" s="6"/>
      <c r="D1139" s="6" t="s">
        <v>306</v>
      </c>
      <c r="E1139" s="17" t="s">
        <v>78</v>
      </c>
      <c r="F1139" s="18">
        <v>0</v>
      </c>
      <c r="G1139" s="9">
        <f t="shared" si="366"/>
        <v>308</v>
      </c>
      <c r="H1139" s="9">
        <f t="shared" si="367"/>
        <v>308</v>
      </c>
      <c r="I1139" s="9">
        <f t="shared" si="368"/>
        <v>0</v>
      </c>
      <c r="J1139" s="9">
        <v>0</v>
      </c>
      <c r="K1139" s="9">
        <v>0</v>
      </c>
      <c r="L1139" s="9">
        <v>0</v>
      </c>
      <c r="M1139" s="9">
        <v>0</v>
      </c>
      <c r="N1139" s="9">
        <v>308</v>
      </c>
      <c r="O1139" s="9">
        <v>0</v>
      </c>
      <c r="P1139" s="9">
        <v>0</v>
      </c>
      <c r="Q1139" s="9">
        <f t="shared" si="369"/>
        <v>0</v>
      </c>
      <c r="R1139" s="9">
        <v>0</v>
      </c>
      <c r="S1139" s="9">
        <v>0</v>
      </c>
      <c r="T1139" s="9">
        <v>0</v>
      </c>
      <c r="U1139" s="10">
        <v>0</v>
      </c>
    </row>
    <row r="1140" spans="2:21">
      <c r="B1140" s="11"/>
      <c r="C1140" s="6"/>
      <c r="D1140" s="6" t="s">
        <v>122</v>
      </c>
      <c r="E1140" s="17" t="s">
        <v>79</v>
      </c>
      <c r="F1140" s="18">
        <v>0</v>
      </c>
      <c r="G1140" s="9">
        <f t="shared" si="366"/>
        <v>156098</v>
      </c>
      <c r="H1140" s="9">
        <f t="shared" si="367"/>
        <v>156098</v>
      </c>
      <c r="I1140" s="9">
        <f t="shared" si="368"/>
        <v>156098</v>
      </c>
      <c r="J1140" s="9">
        <v>156098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f t="shared" si="369"/>
        <v>0</v>
      </c>
      <c r="R1140" s="9">
        <v>0</v>
      </c>
      <c r="S1140" s="9">
        <v>0</v>
      </c>
      <c r="T1140" s="9">
        <v>0</v>
      </c>
      <c r="U1140" s="10">
        <v>0</v>
      </c>
    </row>
    <row r="1141" spans="2:21">
      <c r="B1141" s="11"/>
      <c r="C1141" s="6"/>
      <c r="D1141" s="6" t="s">
        <v>267</v>
      </c>
      <c r="E1141" s="17" t="s">
        <v>79</v>
      </c>
      <c r="F1141" s="18">
        <v>0</v>
      </c>
      <c r="G1141" s="9">
        <f t="shared" si="366"/>
        <v>37969</v>
      </c>
      <c r="H1141" s="9">
        <f t="shared" si="367"/>
        <v>37969</v>
      </c>
      <c r="I1141" s="9">
        <f t="shared" si="368"/>
        <v>0</v>
      </c>
      <c r="J1141" s="9">
        <v>0</v>
      </c>
      <c r="K1141" s="9">
        <v>0</v>
      </c>
      <c r="L1141" s="9">
        <v>0</v>
      </c>
      <c r="M1141" s="9">
        <v>0</v>
      </c>
      <c r="N1141" s="9">
        <v>37969</v>
      </c>
      <c r="O1141" s="9">
        <v>0</v>
      </c>
      <c r="P1141" s="9">
        <v>0</v>
      </c>
      <c r="Q1141" s="9">
        <f t="shared" si="369"/>
        <v>0</v>
      </c>
      <c r="R1141" s="9">
        <v>0</v>
      </c>
      <c r="S1141" s="9">
        <v>0</v>
      </c>
      <c r="T1141" s="9">
        <v>0</v>
      </c>
      <c r="U1141" s="10">
        <v>0</v>
      </c>
    </row>
    <row r="1142" spans="2:21">
      <c r="B1142" s="11"/>
      <c r="C1142" s="6"/>
      <c r="D1142" s="6" t="s">
        <v>268</v>
      </c>
      <c r="E1142" s="17" t="s">
        <v>79</v>
      </c>
      <c r="F1142" s="18">
        <v>0</v>
      </c>
      <c r="G1142" s="9">
        <f t="shared" si="366"/>
        <v>11910</v>
      </c>
      <c r="H1142" s="9">
        <f t="shared" si="367"/>
        <v>11910</v>
      </c>
      <c r="I1142" s="9">
        <f t="shared" si="368"/>
        <v>0</v>
      </c>
      <c r="J1142" s="9">
        <v>0</v>
      </c>
      <c r="K1142" s="9">
        <v>0</v>
      </c>
      <c r="L1142" s="9">
        <v>0</v>
      </c>
      <c r="M1142" s="9">
        <v>0</v>
      </c>
      <c r="N1142" s="9">
        <v>11910</v>
      </c>
      <c r="O1142" s="9">
        <v>0</v>
      </c>
      <c r="P1142" s="9">
        <v>0</v>
      </c>
      <c r="Q1142" s="9">
        <f t="shared" si="369"/>
        <v>0</v>
      </c>
      <c r="R1142" s="9">
        <v>0</v>
      </c>
      <c r="S1142" s="9">
        <v>0</v>
      </c>
      <c r="T1142" s="9">
        <v>0</v>
      </c>
      <c r="U1142" s="10">
        <v>0</v>
      </c>
    </row>
    <row r="1143" spans="2:21">
      <c r="B1143" s="11"/>
      <c r="C1143" s="6"/>
      <c r="D1143" s="6" t="s">
        <v>123</v>
      </c>
      <c r="E1143" s="17" t="s">
        <v>80</v>
      </c>
      <c r="F1143" s="18">
        <v>0</v>
      </c>
      <c r="G1143" s="9">
        <f t="shared" si="366"/>
        <v>22328</v>
      </c>
      <c r="H1143" s="9">
        <f t="shared" si="367"/>
        <v>22328</v>
      </c>
      <c r="I1143" s="9">
        <f t="shared" si="368"/>
        <v>22328</v>
      </c>
      <c r="J1143" s="9">
        <v>22328</v>
      </c>
      <c r="K1143" s="9">
        <v>0</v>
      </c>
      <c r="L1143" s="9">
        <v>0</v>
      </c>
      <c r="M1143" s="9">
        <v>0</v>
      </c>
      <c r="N1143" s="9">
        <v>0</v>
      </c>
      <c r="O1143" s="9">
        <v>0</v>
      </c>
      <c r="P1143" s="9">
        <v>0</v>
      </c>
      <c r="Q1143" s="9">
        <f t="shared" si="369"/>
        <v>0</v>
      </c>
      <c r="R1143" s="9">
        <v>0</v>
      </c>
      <c r="S1143" s="9">
        <v>0</v>
      </c>
      <c r="T1143" s="9">
        <v>0</v>
      </c>
      <c r="U1143" s="10">
        <v>0</v>
      </c>
    </row>
    <row r="1144" spans="2:21">
      <c r="B1144" s="11"/>
      <c r="C1144" s="6"/>
      <c r="D1144" s="6" t="s">
        <v>269</v>
      </c>
      <c r="E1144" s="17" t="s">
        <v>80</v>
      </c>
      <c r="F1144" s="18">
        <v>0</v>
      </c>
      <c r="G1144" s="9">
        <f t="shared" si="366"/>
        <v>3136</v>
      </c>
      <c r="H1144" s="9">
        <f t="shared" si="367"/>
        <v>3136</v>
      </c>
      <c r="I1144" s="9">
        <f t="shared" si="368"/>
        <v>0</v>
      </c>
      <c r="J1144" s="9">
        <v>0</v>
      </c>
      <c r="K1144" s="9">
        <v>0</v>
      </c>
      <c r="L1144" s="9">
        <v>0</v>
      </c>
      <c r="M1144" s="9">
        <v>0</v>
      </c>
      <c r="N1144" s="9">
        <v>3136</v>
      </c>
      <c r="O1144" s="9">
        <v>0</v>
      </c>
      <c r="P1144" s="9">
        <v>0</v>
      </c>
      <c r="Q1144" s="9">
        <f t="shared" si="369"/>
        <v>0</v>
      </c>
      <c r="R1144" s="9">
        <v>0</v>
      </c>
      <c r="S1144" s="9">
        <v>0</v>
      </c>
      <c r="T1144" s="9">
        <v>0</v>
      </c>
      <c r="U1144" s="10">
        <v>0</v>
      </c>
    </row>
    <row r="1145" spans="2:21">
      <c r="B1145" s="11"/>
      <c r="C1145" s="6"/>
      <c r="D1145" s="6" t="s">
        <v>270</v>
      </c>
      <c r="E1145" s="17" t="s">
        <v>80</v>
      </c>
      <c r="F1145" s="18">
        <v>0</v>
      </c>
      <c r="G1145" s="9">
        <f t="shared" si="366"/>
        <v>984</v>
      </c>
      <c r="H1145" s="9">
        <f t="shared" si="367"/>
        <v>984</v>
      </c>
      <c r="I1145" s="9">
        <f t="shared" si="368"/>
        <v>0</v>
      </c>
      <c r="J1145" s="9">
        <v>0</v>
      </c>
      <c r="K1145" s="9">
        <v>0</v>
      </c>
      <c r="L1145" s="9">
        <v>0</v>
      </c>
      <c r="M1145" s="9">
        <v>0</v>
      </c>
      <c r="N1145" s="9">
        <v>984</v>
      </c>
      <c r="O1145" s="9">
        <v>0</v>
      </c>
      <c r="P1145" s="9">
        <v>0</v>
      </c>
      <c r="Q1145" s="9">
        <f t="shared" si="369"/>
        <v>0</v>
      </c>
      <c r="R1145" s="9">
        <v>0</v>
      </c>
      <c r="S1145" s="9">
        <v>0</v>
      </c>
      <c r="T1145" s="9">
        <v>0</v>
      </c>
      <c r="U1145" s="10">
        <v>0</v>
      </c>
    </row>
    <row r="1146" spans="2:21">
      <c r="B1146" s="11"/>
      <c r="C1146" s="6"/>
      <c r="D1146" s="6" t="s">
        <v>103</v>
      </c>
      <c r="E1146" s="17" t="s">
        <v>81</v>
      </c>
      <c r="F1146" s="18">
        <v>0</v>
      </c>
      <c r="G1146" s="9">
        <f t="shared" si="366"/>
        <v>6720</v>
      </c>
      <c r="H1146" s="9">
        <f t="shared" si="367"/>
        <v>6720</v>
      </c>
      <c r="I1146" s="9">
        <f t="shared" si="368"/>
        <v>6720</v>
      </c>
      <c r="J1146" s="9">
        <v>6720</v>
      </c>
      <c r="K1146" s="9">
        <v>0</v>
      </c>
      <c r="L1146" s="9">
        <v>0</v>
      </c>
      <c r="M1146" s="9">
        <v>0</v>
      </c>
      <c r="N1146" s="9">
        <v>0</v>
      </c>
      <c r="O1146" s="9">
        <v>0</v>
      </c>
      <c r="P1146" s="9">
        <v>0</v>
      </c>
      <c r="Q1146" s="9">
        <f t="shared" si="369"/>
        <v>0</v>
      </c>
      <c r="R1146" s="9">
        <v>0</v>
      </c>
      <c r="S1146" s="9">
        <v>0</v>
      </c>
      <c r="T1146" s="9">
        <v>0</v>
      </c>
      <c r="U1146" s="10">
        <v>0</v>
      </c>
    </row>
    <row r="1147" spans="2:21">
      <c r="B1147" s="11"/>
      <c r="C1147" s="6"/>
      <c r="D1147" s="6" t="s">
        <v>307</v>
      </c>
      <c r="E1147" s="17" t="s">
        <v>81</v>
      </c>
      <c r="F1147" s="18">
        <v>0</v>
      </c>
      <c r="G1147" s="9">
        <f t="shared" si="366"/>
        <v>12131</v>
      </c>
      <c r="H1147" s="9">
        <f t="shared" si="367"/>
        <v>12131</v>
      </c>
      <c r="I1147" s="9">
        <f t="shared" si="368"/>
        <v>0</v>
      </c>
      <c r="J1147" s="9">
        <v>0</v>
      </c>
      <c r="K1147" s="9">
        <v>0</v>
      </c>
      <c r="L1147" s="9">
        <v>0</v>
      </c>
      <c r="M1147" s="9">
        <v>0</v>
      </c>
      <c r="N1147" s="9">
        <v>12131</v>
      </c>
      <c r="O1147" s="9">
        <v>0</v>
      </c>
      <c r="P1147" s="9">
        <v>0</v>
      </c>
      <c r="Q1147" s="9">
        <f t="shared" si="369"/>
        <v>0</v>
      </c>
      <c r="R1147" s="9">
        <v>0</v>
      </c>
      <c r="S1147" s="9">
        <v>0</v>
      </c>
      <c r="T1147" s="9">
        <v>0</v>
      </c>
      <c r="U1147" s="10">
        <v>0</v>
      </c>
    </row>
    <row r="1148" spans="2:21">
      <c r="B1148" s="11"/>
      <c r="C1148" s="6"/>
      <c r="D1148" s="6" t="s">
        <v>125</v>
      </c>
      <c r="E1148" s="17" t="s">
        <v>65</v>
      </c>
      <c r="F1148" s="18">
        <v>0</v>
      </c>
      <c r="G1148" s="9">
        <f t="shared" si="366"/>
        <v>29000</v>
      </c>
      <c r="H1148" s="9">
        <f t="shared" si="367"/>
        <v>29000</v>
      </c>
      <c r="I1148" s="9">
        <f t="shared" si="368"/>
        <v>29000</v>
      </c>
      <c r="J1148" s="9">
        <v>0</v>
      </c>
      <c r="K1148" s="9">
        <v>29000</v>
      </c>
      <c r="L1148" s="9">
        <v>0</v>
      </c>
      <c r="M1148" s="9">
        <v>0</v>
      </c>
      <c r="N1148" s="9">
        <v>0</v>
      </c>
      <c r="O1148" s="9">
        <v>0</v>
      </c>
      <c r="P1148" s="9">
        <v>0</v>
      </c>
      <c r="Q1148" s="9">
        <f t="shared" si="369"/>
        <v>0</v>
      </c>
      <c r="R1148" s="9">
        <v>0</v>
      </c>
      <c r="S1148" s="9">
        <v>0</v>
      </c>
      <c r="T1148" s="9">
        <v>0</v>
      </c>
      <c r="U1148" s="10">
        <v>0</v>
      </c>
    </row>
    <row r="1149" spans="2:21">
      <c r="B1149" s="11"/>
      <c r="C1149" s="6"/>
      <c r="D1149" s="6" t="s">
        <v>271</v>
      </c>
      <c r="E1149" s="17" t="s">
        <v>65</v>
      </c>
      <c r="F1149" s="18">
        <v>0</v>
      </c>
      <c r="G1149" s="9">
        <f t="shared" si="366"/>
        <v>7500</v>
      </c>
      <c r="H1149" s="9">
        <f t="shared" si="367"/>
        <v>7500</v>
      </c>
      <c r="I1149" s="9">
        <f t="shared" si="368"/>
        <v>0</v>
      </c>
      <c r="J1149" s="9">
        <v>0</v>
      </c>
      <c r="K1149" s="9">
        <v>0</v>
      </c>
      <c r="L1149" s="9">
        <v>0</v>
      </c>
      <c r="M1149" s="9">
        <v>0</v>
      </c>
      <c r="N1149" s="9">
        <v>7500</v>
      </c>
      <c r="O1149" s="9">
        <v>0</v>
      </c>
      <c r="P1149" s="9">
        <v>0</v>
      </c>
      <c r="Q1149" s="9">
        <f t="shared" si="369"/>
        <v>0</v>
      </c>
      <c r="R1149" s="9">
        <v>0</v>
      </c>
      <c r="S1149" s="9">
        <v>0</v>
      </c>
      <c r="T1149" s="9">
        <v>0</v>
      </c>
      <c r="U1149" s="10">
        <v>0</v>
      </c>
    </row>
    <row r="1150" spans="2:21">
      <c r="B1150" s="11"/>
      <c r="C1150" s="6"/>
      <c r="D1150" s="6" t="s">
        <v>126</v>
      </c>
      <c r="E1150" s="17" t="s">
        <v>127</v>
      </c>
      <c r="F1150" s="18">
        <v>0</v>
      </c>
      <c r="G1150" s="9">
        <f t="shared" si="366"/>
        <v>98010</v>
      </c>
      <c r="H1150" s="9">
        <f t="shared" si="367"/>
        <v>98010</v>
      </c>
      <c r="I1150" s="9">
        <f t="shared" si="368"/>
        <v>98010</v>
      </c>
      <c r="J1150" s="9">
        <v>0</v>
      </c>
      <c r="K1150" s="9">
        <v>98010</v>
      </c>
      <c r="L1150" s="9">
        <v>0</v>
      </c>
      <c r="M1150" s="9">
        <v>0</v>
      </c>
      <c r="N1150" s="9">
        <v>0</v>
      </c>
      <c r="O1150" s="9">
        <v>0</v>
      </c>
      <c r="P1150" s="9">
        <v>0</v>
      </c>
      <c r="Q1150" s="9">
        <f t="shared" si="369"/>
        <v>0</v>
      </c>
      <c r="R1150" s="9">
        <v>0</v>
      </c>
      <c r="S1150" s="9">
        <v>0</v>
      </c>
      <c r="T1150" s="9">
        <v>0</v>
      </c>
      <c r="U1150" s="10">
        <v>0</v>
      </c>
    </row>
    <row r="1151" spans="2:21">
      <c r="B1151" s="11"/>
      <c r="C1151" s="6"/>
      <c r="D1151" s="6" t="s">
        <v>366</v>
      </c>
      <c r="E1151" s="17" t="s">
        <v>127</v>
      </c>
      <c r="F1151" s="18">
        <v>0</v>
      </c>
      <c r="G1151" s="9">
        <f t="shared" si="366"/>
        <v>66000</v>
      </c>
      <c r="H1151" s="9">
        <f t="shared" si="367"/>
        <v>66000</v>
      </c>
      <c r="I1151" s="9">
        <f t="shared" si="368"/>
        <v>0</v>
      </c>
      <c r="J1151" s="9">
        <v>0</v>
      </c>
      <c r="K1151" s="9">
        <v>0</v>
      </c>
      <c r="L1151" s="9">
        <v>0</v>
      </c>
      <c r="M1151" s="9">
        <v>0</v>
      </c>
      <c r="N1151" s="9">
        <v>66000</v>
      </c>
      <c r="O1151" s="9">
        <v>0</v>
      </c>
      <c r="P1151" s="9">
        <v>0</v>
      </c>
      <c r="Q1151" s="9">
        <f t="shared" si="369"/>
        <v>0</v>
      </c>
      <c r="R1151" s="9">
        <v>0</v>
      </c>
      <c r="S1151" s="9">
        <v>0</v>
      </c>
      <c r="T1151" s="9">
        <v>0</v>
      </c>
      <c r="U1151" s="10">
        <v>0</v>
      </c>
    </row>
    <row r="1152" spans="2:21">
      <c r="B1152" s="11"/>
      <c r="C1152" s="6"/>
      <c r="D1152" s="6" t="s">
        <v>218</v>
      </c>
      <c r="E1152" s="17" t="s">
        <v>195</v>
      </c>
      <c r="F1152" s="18">
        <v>0</v>
      </c>
      <c r="G1152" s="9">
        <f t="shared" si="366"/>
        <v>4100</v>
      </c>
      <c r="H1152" s="9">
        <f t="shared" si="367"/>
        <v>4100</v>
      </c>
      <c r="I1152" s="9">
        <f t="shared" si="368"/>
        <v>4100</v>
      </c>
      <c r="J1152" s="9">
        <v>0</v>
      </c>
      <c r="K1152" s="9">
        <v>4100</v>
      </c>
      <c r="L1152" s="9">
        <v>0</v>
      </c>
      <c r="M1152" s="9">
        <v>0</v>
      </c>
      <c r="N1152" s="9">
        <v>0</v>
      </c>
      <c r="O1152" s="9">
        <v>0</v>
      </c>
      <c r="P1152" s="9">
        <v>0</v>
      </c>
      <c r="Q1152" s="9">
        <f t="shared" si="369"/>
        <v>0</v>
      </c>
      <c r="R1152" s="9">
        <v>0</v>
      </c>
      <c r="S1152" s="9">
        <v>0</v>
      </c>
      <c r="T1152" s="9">
        <v>0</v>
      </c>
      <c r="U1152" s="10">
        <v>0</v>
      </c>
    </row>
    <row r="1153" spans="2:21">
      <c r="B1153" s="11"/>
      <c r="C1153" s="6"/>
      <c r="D1153" s="6" t="s">
        <v>88</v>
      </c>
      <c r="E1153" s="17" t="s">
        <v>89</v>
      </c>
      <c r="F1153" s="18">
        <v>0</v>
      </c>
      <c r="G1153" s="9">
        <f t="shared" si="366"/>
        <v>32840</v>
      </c>
      <c r="H1153" s="9">
        <f t="shared" si="367"/>
        <v>32840</v>
      </c>
      <c r="I1153" s="9">
        <f t="shared" si="368"/>
        <v>32840</v>
      </c>
      <c r="J1153" s="9">
        <v>0</v>
      </c>
      <c r="K1153" s="9">
        <v>32840</v>
      </c>
      <c r="L1153" s="9">
        <v>0</v>
      </c>
      <c r="M1153" s="9">
        <v>0</v>
      </c>
      <c r="N1153" s="9">
        <v>0</v>
      </c>
      <c r="O1153" s="9">
        <v>0</v>
      </c>
      <c r="P1153" s="9">
        <v>0</v>
      </c>
      <c r="Q1153" s="9">
        <f t="shared" si="369"/>
        <v>0</v>
      </c>
      <c r="R1153" s="9">
        <v>0</v>
      </c>
      <c r="S1153" s="9">
        <v>0</v>
      </c>
      <c r="T1153" s="9">
        <v>0</v>
      </c>
      <c r="U1153" s="10">
        <v>0</v>
      </c>
    </row>
    <row r="1154" spans="2:21">
      <c r="B1154" s="11"/>
      <c r="C1154" s="6"/>
      <c r="D1154" s="6" t="s">
        <v>97</v>
      </c>
      <c r="E1154" s="17" t="s">
        <v>98</v>
      </c>
      <c r="F1154" s="18">
        <v>0</v>
      </c>
      <c r="G1154" s="9">
        <f t="shared" si="366"/>
        <v>3500</v>
      </c>
      <c r="H1154" s="9">
        <f t="shared" si="367"/>
        <v>3500</v>
      </c>
      <c r="I1154" s="9">
        <f t="shared" si="368"/>
        <v>3500</v>
      </c>
      <c r="J1154" s="9">
        <v>0</v>
      </c>
      <c r="K1154" s="9">
        <v>3500</v>
      </c>
      <c r="L1154" s="9">
        <v>0</v>
      </c>
      <c r="M1154" s="9">
        <v>0</v>
      </c>
      <c r="N1154" s="9">
        <v>0</v>
      </c>
      <c r="O1154" s="9">
        <v>0</v>
      </c>
      <c r="P1154" s="9">
        <v>0</v>
      </c>
      <c r="Q1154" s="9">
        <f t="shared" si="369"/>
        <v>0</v>
      </c>
      <c r="R1154" s="9">
        <v>0</v>
      </c>
      <c r="S1154" s="9">
        <v>0</v>
      </c>
      <c r="T1154" s="9">
        <v>0</v>
      </c>
      <c r="U1154" s="10">
        <v>0</v>
      </c>
    </row>
    <row r="1155" spans="2:21">
      <c r="B1155" s="11"/>
      <c r="C1155" s="6"/>
      <c r="D1155" s="6" t="s">
        <v>181</v>
      </c>
      <c r="E1155" s="17" t="s">
        <v>182</v>
      </c>
      <c r="F1155" s="18">
        <v>0</v>
      </c>
      <c r="G1155" s="9">
        <f t="shared" si="366"/>
        <v>3700</v>
      </c>
      <c r="H1155" s="9">
        <f t="shared" si="367"/>
        <v>3700</v>
      </c>
      <c r="I1155" s="9">
        <f t="shared" si="368"/>
        <v>3700</v>
      </c>
      <c r="J1155" s="9">
        <v>0</v>
      </c>
      <c r="K1155" s="9">
        <v>3700</v>
      </c>
      <c r="L1155" s="9">
        <v>0</v>
      </c>
      <c r="M1155" s="9">
        <v>0</v>
      </c>
      <c r="N1155" s="9">
        <v>0</v>
      </c>
      <c r="O1155" s="9">
        <v>0</v>
      </c>
      <c r="P1155" s="9">
        <v>0</v>
      </c>
      <c r="Q1155" s="9">
        <f t="shared" si="369"/>
        <v>0</v>
      </c>
      <c r="R1155" s="9">
        <v>0</v>
      </c>
      <c r="S1155" s="9">
        <v>0</v>
      </c>
      <c r="T1155" s="9">
        <v>0</v>
      </c>
      <c r="U1155" s="10">
        <v>0</v>
      </c>
    </row>
    <row r="1156" spans="2:21">
      <c r="B1156" s="11"/>
      <c r="C1156" s="6"/>
      <c r="D1156" s="6" t="s">
        <v>37</v>
      </c>
      <c r="E1156" s="17" t="s">
        <v>38</v>
      </c>
      <c r="F1156" s="18">
        <v>0</v>
      </c>
      <c r="G1156" s="9">
        <f t="shared" si="366"/>
        <v>26112</v>
      </c>
      <c r="H1156" s="9">
        <f t="shared" si="367"/>
        <v>26112</v>
      </c>
      <c r="I1156" s="9">
        <f t="shared" si="368"/>
        <v>26112</v>
      </c>
      <c r="J1156" s="9">
        <v>0</v>
      </c>
      <c r="K1156" s="9">
        <v>26112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f t="shared" si="369"/>
        <v>0</v>
      </c>
      <c r="R1156" s="9">
        <v>0</v>
      </c>
      <c r="S1156" s="9">
        <v>0</v>
      </c>
      <c r="T1156" s="9">
        <v>0</v>
      </c>
      <c r="U1156" s="10">
        <v>0</v>
      </c>
    </row>
    <row r="1157" spans="2:21" ht="22.5">
      <c r="B1157" s="11"/>
      <c r="C1157" s="6"/>
      <c r="D1157" s="6" t="s">
        <v>104</v>
      </c>
      <c r="E1157" s="17" t="s">
        <v>105</v>
      </c>
      <c r="F1157" s="18">
        <v>0</v>
      </c>
      <c r="G1157" s="9">
        <f t="shared" si="366"/>
        <v>400</v>
      </c>
      <c r="H1157" s="9">
        <f t="shared" si="367"/>
        <v>400</v>
      </c>
      <c r="I1157" s="9">
        <f t="shared" si="368"/>
        <v>400</v>
      </c>
      <c r="J1157" s="9">
        <v>0</v>
      </c>
      <c r="K1157" s="9">
        <v>400</v>
      </c>
      <c r="L1157" s="9">
        <v>0</v>
      </c>
      <c r="M1157" s="9">
        <v>0</v>
      </c>
      <c r="N1157" s="9">
        <v>0</v>
      </c>
      <c r="O1157" s="9">
        <v>0</v>
      </c>
      <c r="P1157" s="9">
        <v>0</v>
      </c>
      <c r="Q1157" s="9">
        <f t="shared" si="369"/>
        <v>0</v>
      </c>
      <c r="R1157" s="9">
        <v>0</v>
      </c>
      <c r="S1157" s="9">
        <v>0</v>
      </c>
      <c r="T1157" s="9">
        <v>0</v>
      </c>
      <c r="U1157" s="10">
        <v>0</v>
      </c>
    </row>
    <row r="1158" spans="2:21">
      <c r="B1158" s="11"/>
      <c r="C1158" s="6"/>
      <c r="D1158" s="6" t="s">
        <v>167</v>
      </c>
      <c r="E1158" s="17" t="s">
        <v>82</v>
      </c>
      <c r="F1158" s="18">
        <v>0</v>
      </c>
      <c r="G1158" s="9">
        <f t="shared" si="366"/>
        <v>300</v>
      </c>
      <c r="H1158" s="9">
        <f t="shared" si="367"/>
        <v>300</v>
      </c>
      <c r="I1158" s="9">
        <f t="shared" si="368"/>
        <v>300</v>
      </c>
      <c r="J1158" s="9">
        <v>0</v>
      </c>
      <c r="K1158" s="9">
        <v>300</v>
      </c>
      <c r="L1158" s="9">
        <v>0</v>
      </c>
      <c r="M1158" s="9">
        <v>0</v>
      </c>
      <c r="N1158" s="9">
        <v>0</v>
      </c>
      <c r="O1158" s="9">
        <v>0</v>
      </c>
      <c r="P1158" s="9">
        <v>0</v>
      </c>
      <c r="Q1158" s="9">
        <f t="shared" si="369"/>
        <v>0</v>
      </c>
      <c r="R1158" s="9">
        <v>0</v>
      </c>
      <c r="S1158" s="9">
        <v>0</v>
      </c>
      <c r="T1158" s="9">
        <v>0</v>
      </c>
      <c r="U1158" s="10">
        <v>0</v>
      </c>
    </row>
    <row r="1159" spans="2:21">
      <c r="B1159" s="11"/>
      <c r="C1159" s="6"/>
      <c r="D1159" s="6" t="s">
        <v>275</v>
      </c>
      <c r="E1159" s="17" t="s">
        <v>110</v>
      </c>
      <c r="F1159" s="18">
        <v>0</v>
      </c>
      <c r="G1159" s="9">
        <f t="shared" si="366"/>
        <v>1200</v>
      </c>
      <c r="H1159" s="9">
        <f t="shared" si="367"/>
        <v>1200</v>
      </c>
      <c r="I1159" s="9">
        <f t="shared" si="368"/>
        <v>0</v>
      </c>
      <c r="J1159" s="9">
        <v>0</v>
      </c>
      <c r="K1159" s="9">
        <v>0</v>
      </c>
      <c r="L1159" s="9">
        <v>0</v>
      </c>
      <c r="M1159" s="9">
        <v>0</v>
      </c>
      <c r="N1159" s="9">
        <v>1200</v>
      </c>
      <c r="O1159" s="9">
        <v>0</v>
      </c>
      <c r="P1159" s="9">
        <v>0</v>
      </c>
      <c r="Q1159" s="9">
        <f t="shared" si="369"/>
        <v>0</v>
      </c>
      <c r="R1159" s="9">
        <v>0</v>
      </c>
      <c r="S1159" s="9">
        <v>0</v>
      </c>
      <c r="T1159" s="9">
        <v>0</v>
      </c>
      <c r="U1159" s="10">
        <v>0</v>
      </c>
    </row>
    <row r="1160" spans="2:21">
      <c r="B1160" s="11"/>
      <c r="C1160" s="6"/>
      <c r="D1160" s="6" t="s">
        <v>130</v>
      </c>
      <c r="E1160" s="17" t="s">
        <v>83</v>
      </c>
      <c r="F1160" s="18">
        <v>0</v>
      </c>
      <c r="G1160" s="9">
        <f t="shared" si="366"/>
        <v>48419</v>
      </c>
      <c r="H1160" s="9">
        <f t="shared" si="367"/>
        <v>48419</v>
      </c>
      <c r="I1160" s="9">
        <f t="shared" si="368"/>
        <v>48419</v>
      </c>
      <c r="J1160" s="9">
        <v>0</v>
      </c>
      <c r="K1160" s="9">
        <v>48419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f t="shared" si="369"/>
        <v>0</v>
      </c>
      <c r="R1160" s="9">
        <v>0</v>
      </c>
      <c r="S1160" s="9">
        <v>0</v>
      </c>
      <c r="T1160" s="9">
        <v>0</v>
      </c>
      <c r="U1160" s="10">
        <v>0</v>
      </c>
    </row>
    <row r="1161" spans="2:21" ht="22.5">
      <c r="B1161" s="11"/>
      <c r="C1161" s="6"/>
      <c r="D1161" s="6" t="s">
        <v>168</v>
      </c>
      <c r="E1161" s="17" t="s">
        <v>169</v>
      </c>
      <c r="F1161" s="18">
        <v>0</v>
      </c>
      <c r="G1161" s="9">
        <f t="shared" si="366"/>
        <v>3700</v>
      </c>
      <c r="H1161" s="9">
        <f t="shared" si="367"/>
        <v>3700</v>
      </c>
      <c r="I1161" s="9">
        <f t="shared" si="368"/>
        <v>3700</v>
      </c>
      <c r="J1161" s="9">
        <v>0</v>
      </c>
      <c r="K1161" s="9">
        <v>3700</v>
      </c>
      <c r="L1161" s="9">
        <v>0</v>
      </c>
      <c r="M1161" s="9">
        <v>0</v>
      </c>
      <c r="N1161" s="9">
        <v>0</v>
      </c>
      <c r="O1161" s="9">
        <v>0</v>
      </c>
      <c r="P1161" s="9">
        <v>0</v>
      </c>
      <c r="Q1161" s="9">
        <f t="shared" si="369"/>
        <v>0</v>
      </c>
      <c r="R1161" s="9">
        <v>0</v>
      </c>
      <c r="S1161" s="9">
        <v>0</v>
      </c>
      <c r="T1161" s="9">
        <v>0</v>
      </c>
      <c r="U1161" s="10">
        <v>0</v>
      </c>
    </row>
    <row r="1162" spans="2:21">
      <c r="B1162" s="11"/>
      <c r="C1162" s="6"/>
      <c r="D1162" s="6" t="s">
        <v>131</v>
      </c>
      <c r="E1162" s="17" t="s">
        <v>132</v>
      </c>
      <c r="F1162" s="18">
        <v>0</v>
      </c>
      <c r="G1162" s="9">
        <f t="shared" si="366"/>
        <v>9809</v>
      </c>
      <c r="H1162" s="9">
        <f t="shared" si="367"/>
        <v>9809</v>
      </c>
      <c r="I1162" s="9">
        <f t="shared" si="368"/>
        <v>9809</v>
      </c>
      <c r="J1162" s="9">
        <v>9809</v>
      </c>
      <c r="K1162" s="9">
        <v>0</v>
      </c>
      <c r="L1162" s="9">
        <v>0</v>
      </c>
      <c r="M1162" s="9">
        <v>0</v>
      </c>
      <c r="N1162" s="9">
        <v>0</v>
      </c>
      <c r="O1162" s="9">
        <v>0</v>
      </c>
      <c r="P1162" s="9">
        <v>0</v>
      </c>
      <c r="Q1162" s="9">
        <f t="shared" si="369"/>
        <v>0</v>
      </c>
      <c r="R1162" s="9">
        <v>0</v>
      </c>
      <c r="S1162" s="9">
        <v>0</v>
      </c>
      <c r="T1162" s="9">
        <v>0</v>
      </c>
      <c r="U1162" s="10">
        <v>0</v>
      </c>
    </row>
    <row r="1163" spans="2:21">
      <c r="B1163" s="11"/>
      <c r="C1163" s="6" t="s">
        <v>414</v>
      </c>
      <c r="D1163" s="6"/>
      <c r="E1163" s="17" t="s">
        <v>42</v>
      </c>
      <c r="F1163" s="9">
        <f t="shared" ref="F1163:T1163" si="370">SUM(F1164)</f>
        <v>21568</v>
      </c>
      <c r="G1163" s="9">
        <f t="shared" si="370"/>
        <v>21600</v>
      </c>
      <c r="H1163" s="9">
        <f t="shared" si="370"/>
        <v>21600</v>
      </c>
      <c r="I1163" s="9">
        <f t="shared" si="370"/>
        <v>21600</v>
      </c>
      <c r="J1163" s="9">
        <f t="shared" si="370"/>
        <v>0</v>
      </c>
      <c r="K1163" s="9">
        <f t="shared" si="370"/>
        <v>21600</v>
      </c>
      <c r="L1163" s="9">
        <f t="shared" si="370"/>
        <v>0</v>
      </c>
      <c r="M1163" s="9">
        <f t="shared" si="370"/>
        <v>0</v>
      </c>
      <c r="N1163" s="9">
        <f t="shared" si="370"/>
        <v>0</v>
      </c>
      <c r="O1163" s="9">
        <f t="shared" si="370"/>
        <v>0</v>
      </c>
      <c r="P1163" s="9">
        <f t="shared" si="370"/>
        <v>0</v>
      </c>
      <c r="Q1163" s="9">
        <f t="shared" si="370"/>
        <v>0</v>
      </c>
      <c r="R1163" s="9">
        <f t="shared" si="370"/>
        <v>0</v>
      </c>
      <c r="S1163" s="9">
        <f t="shared" si="370"/>
        <v>0</v>
      </c>
      <c r="T1163" s="9">
        <f t="shared" si="370"/>
        <v>0</v>
      </c>
      <c r="U1163" s="10">
        <f t="shared" ref="U1163:U1173" si="371">G1163/F1163</f>
        <v>1.0014836795252227</v>
      </c>
    </row>
    <row r="1164" spans="2:21">
      <c r="B1164" s="11"/>
      <c r="C1164" s="6"/>
      <c r="D1164" s="6" t="s">
        <v>130</v>
      </c>
      <c r="E1164" s="17" t="s">
        <v>83</v>
      </c>
      <c r="F1164" s="18">
        <v>21568</v>
      </c>
      <c r="G1164" s="9">
        <f>SUM(H1164+Q1164)</f>
        <v>21600</v>
      </c>
      <c r="H1164" s="9">
        <f>SUM(I1164+L1164+M1164+N1164+O1164+P1164)</f>
        <v>21600</v>
      </c>
      <c r="I1164" s="9">
        <f>SUM(J1164:K1164)</f>
        <v>21600</v>
      </c>
      <c r="J1164" s="9">
        <v>0</v>
      </c>
      <c r="K1164" s="9">
        <v>21600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f>SUM(R1164+T1164)</f>
        <v>0</v>
      </c>
      <c r="R1164" s="9">
        <v>0</v>
      </c>
      <c r="S1164" s="9">
        <v>0</v>
      </c>
      <c r="T1164" s="9">
        <v>0</v>
      </c>
      <c r="U1164" s="10">
        <f t="shared" si="371"/>
        <v>1.0014836795252227</v>
      </c>
    </row>
    <row r="1165" spans="2:21">
      <c r="B1165" s="5" t="s">
        <v>415</v>
      </c>
      <c r="C1165" s="6"/>
      <c r="D1165" s="6"/>
      <c r="E1165" s="17" t="s">
        <v>416</v>
      </c>
      <c r="F1165" s="9">
        <f t="shared" ref="F1165:T1165" si="372">SUM(F1166+F1175+F1178+F1181+F1188+F1190+F1194+F1202+F1204)</f>
        <v>32897296</v>
      </c>
      <c r="G1165" s="9">
        <f t="shared" si="372"/>
        <v>35386968</v>
      </c>
      <c r="H1165" s="9">
        <f t="shared" si="372"/>
        <v>21958724</v>
      </c>
      <c r="I1165" s="9">
        <f t="shared" si="372"/>
        <v>21928724</v>
      </c>
      <c r="J1165" s="9">
        <f t="shared" si="372"/>
        <v>334526</v>
      </c>
      <c r="K1165" s="9">
        <f t="shared" si="372"/>
        <v>21594198</v>
      </c>
      <c r="L1165" s="9">
        <f t="shared" si="372"/>
        <v>30000</v>
      </c>
      <c r="M1165" s="9">
        <f t="shared" si="372"/>
        <v>0</v>
      </c>
      <c r="N1165" s="9">
        <f t="shared" si="372"/>
        <v>0</v>
      </c>
      <c r="O1165" s="9">
        <f t="shared" si="372"/>
        <v>0</v>
      </c>
      <c r="P1165" s="9">
        <f t="shared" si="372"/>
        <v>0</v>
      </c>
      <c r="Q1165" s="9">
        <f t="shared" si="372"/>
        <v>13428244</v>
      </c>
      <c r="R1165" s="9">
        <f t="shared" si="372"/>
        <v>13428244</v>
      </c>
      <c r="S1165" s="9">
        <f t="shared" si="372"/>
        <v>12096028</v>
      </c>
      <c r="T1165" s="9">
        <f t="shared" si="372"/>
        <v>0</v>
      </c>
      <c r="U1165" s="10">
        <f t="shared" si="371"/>
        <v>1.0756801410061179</v>
      </c>
    </row>
    <row r="1166" spans="2:21">
      <c r="B1166" s="11"/>
      <c r="C1166" s="6" t="s">
        <v>417</v>
      </c>
      <c r="D1166" s="6"/>
      <c r="E1166" s="17" t="s">
        <v>418</v>
      </c>
      <c r="F1166" s="9">
        <f t="shared" ref="F1166:T1166" si="373">SUM(F1167:F1174)</f>
        <v>9856700</v>
      </c>
      <c r="G1166" s="9">
        <f t="shared" si="373"/>
        <v>11849760</v>
      </c>
      <c r="H1166" s="9">
        <f t="shared" si="373"/>
        <v>11849760</v>
      </c>
      <c r="I1166" s="9">
        <f t="shared" si="373"/>
        <v>11849760</v>
      </c>
      <c r="J1166" s="9">
        <f t="shared" si="373"/>
        <v>254526</v>
      </c>
      <c r="K1166" s="9">
        <f t="shared" si="373"/>
        <v>11595234</v>
      </c>
      <c r="L1166" s="9">
        <f t="shared" si="373"/>
        <v>0</v>
      </c>
      <c r="M1166" s="9">
        <f t="shared" si="373"/>
        <v>0</v>
      </c>
      <c r="N1166" s="9">
        <f t="shared" si="373"/>
        <v>0</v>
      </c>
      <c r="O1166" s="9">
        <f t="shared" si="373"/>
        <v>0</v>
      </c>
      <c r="P1166" s="9">
        <f t="shared" si="373"/>
        <v>0</v>
      </c>
      <c r="Q1166" s="9">
        <f t="shared" si="373"/>
        <v>0</v>
      </c>
      <c r="R1166" s="9">
        <f t="shared" si="373"/>
        <v>0</v>
      </c>
      <c r="S1166" s="9">
        <f t="shared" si="373"/>
        <v>0</v>
      </c>
      <c r="T1166" s="9">
        <f t="shared" si="373"/>
        <v>0</v>
      </c>
      <c r="U1166" s="10">
        <f t="shared" si="371"/>
        <v>1.2022035772621669</v>
      </c>
    </row>
    <row r="1167" spans="2:21">
      <c r="B1167" s="11"/>
      <c r="C1167" s="6"/>
      <c r="D1167" s="6" t="s">
        <v>120</v>
      </c>
      <c r="E1167" s="17" t="s">
        <v>77</v>
      </c>
      <c r="F1167" s="18">
        <v>171247</v>
      </c>
      <c r="G1167" s="9">
        <f t="shared" ref="G1167:G1174" si="374">SUM(H1167+Q1167)</f>
        <v>194480</v>
      </c>
      <c r="H1167" s="9">
        <f t="shared" ref="H1167:H1174" si="375">SUM(I1167+L1167+M1167+N1167+O1167+P1167)</f>
        <v>194480</v>
      </c>
      <c r="I1167" s="9">
        <f t="shared" ref="I1167:I1174" si="376">SUM(J1167:K1167)</f>
        <v>194480</v>
      </c>
      <c r="J1167" s="9">
        <v>194480</v>
      </c>
      <c r="K1167" s="9">
        <v>0</v>
      </c>
      <c r="L1167" s="9">
        <v>0</v>
      </c>
      <c r="M1167" s="9">
        <v>0</v>
      </c>
      <c r="N1167" s="9">
        <v>0</v>
      </c>
      <c r="O1167" s="9">
        <v>0</v>
      </c>
      <c r="P1167" s="9">
        <v>0</v>
      </c>
      <c r="Q1167" s="9">
        <f t="shared" ref="Q1167:Q1174" si="377">SUM(R1167+T1167)</f>
        <v>0</v>
      </c>
      <c r="R1167" s="9">
        <v>0</v>
      </c>
      <c r="S1167" s="9">
        <v>0</v>
      </c>
      <c r="T1167" s="9">
        <v>0</v>
      </c>
      <c r="U1167" s="10">
        <f t="shared" si="371"/>
        <v>1.1356695299771675</v>
      </c>
    </row>
    <row r="1168" spans="2:21">
      <c r="B1168" s="11"/>
      <c r="C1168" s="6"/>
      <c r="D1168" s="6" t="s">
        <v>121</v>
      </c>
      <c r="E1168" s="17" t="s">
        <v>78</v>
      </c>
      <c r="F1168" s="18">
        <v>12699</v>
      </c>
      <c r="G1168" s="9">
        <f t="shared" si="374"/>
        <v>15837</v>
      </c>
      <c r="H1168" s="9">
        <f t="shared" si="375"/>
        <v>15837</v>
      </c>
      <c r="I1168" s="9">
        <f t="shared" si="376"/>
        <v>15837</v>
      </c>
      <c r="J1168" s="9">
        <v>15837</v>
      </c>
      <c r="K1168" s="9">
        <v>0</v>
      </c>
      <c r="L1168" s="9">
        <v>0</v>
      </c>
      <c r="M1168" s="9">
        <v>0</v>
      </c>
      <c r="N1168" s="9">
        <v>0</v>
      </c>
      <c r="O1168" s="9">
        <v>0</v>
      </c>
      <c r="P1168" s="9">
        <v>0</v>
      </c>
      <c r="Q1168" s="9">
        <f t="shared" si="377"/>
        <v>0</v>
      </c>
      <c r="R1168" s="9">
        <v>0</v>
      </c>
      <c r="S1168" s="9">
        <v>0</v>
      </c>
      <c r="T1168" s="9">
        <v>0</v>
      </c>
      <c r="U1168" s="10">
        <f t="shared" si="371"/>
        <v>1.2471060713442004</v>
      </c>
    </row>
    <row r="1169" spans="2:21">
      <c r="B1169" s="11"/>
      <c r="C1169" s="6"/>
      <c r="D1169" s="6" t="s">
        <v>122</v>
      </c>
      <c r="E1169" s="17" t="s">
        <v>79</v>
      </c>
      <c r="F1169" s="18">
        <v>31587</v>
      </c>
      <c r="G1169" s="9">
        <f t="shared" si="374"/>
        <v>36153</v>
      </c>
      <c r="H1169" s="9">
        <f t="shared" si="375"/>
        <v>36153</v>
      </c>
      <c r="I1169" s="9">
        <f t="shared" si="376"/>
        <v>36153</v>
      </c>
      <c r="J1169" s="9">
        <v>36153</v>
      </c>
      <c r="K1169" s="9">
        <v>0</v>
      </c>
      <c r="L1169" s="9">
        <v>0</v>
      </c>
      <c r="M1169" s="9">
        <v>0</v>
      </c>
      <c r="N1169" s="9">
        <v>0</v>
      </c>
      <c r="O1169" s="9">
        <v>0</v>
      </c>
      <c r="P1169" s="9">
        <v>0</v>
      </c>
      <c r="Q1169" s="9">
        <f t="shared" si="377"/>
        <v>0</v>
      </c>
      <c r="R1169" s="9">
        <v>0</v>
      </c>
      <c r="S1169" s="9">
        <v>0</v>
      </c>
      <c r="T1169" s="9">
        <v>0</v>
      </c>
      <c r="U1169" s="10">
        <f t="shared" si="371"/>
        <v>1.1445531389495678</v>
      </c>
    </row>
    <row r="1170" spans="2:21">
      <c r="B1170" s="11"/>
      <c r="C1170" s="6"/>
      <c r="D1170" s="6" t="s">
        <v>123</v>
      </c>
      <c r="E1170" s="17" t="s">
        <v>80</v>
      </c>
      <c r="F1170" s="18">
        <v>4524</v>
      </c>
      <c r="G1170" s="9">
        <f t="shared" si="374"/>
        <v>5153</v>
      </c>
      <c r="H1170" s="9">
        <f t="shared" si="375"/>
        <v>5153</v>
      </c>
      <c r="I1170" s="9">
        <f t="shared" si="376"/>
        <v>5153</v>
      </c>
      <c r="J1170" s="9">
        <v>5153</v>
      </c>
      <c r="K1170" s="9">
        <v>0</v>
      </c>
      <c r="L1170" s="9">
        <v>0</v>
      </c>
      <c r="M1170" s="9">
        <v>0</v>
      </c>
      <c r="N1170" s="9">
        <v>0</v>
      </c>
      <c r="O1170" s="9">
        <v>0</v>
      </c>
      <c r="P1170" s="9">
        <v>0</v>
      </c>
      <c r="Q1170" s="9">
        <f t="shared" si="377"/>
        <v>0</v>
      </c>
      <c r="R1170" s="9">
        <v>0</v>
      </c>
      <c r="S1170" s="9">
        <v>0</v>
      </c>
      <c r="T1170" s="9">
        <v>0</v>
      </c>
      <c r="U1170" s="10">
        <f t="shared" si="371"/>
        <v>1.1390362511052166</v>
      </c>
    </row>
    <row r="1171" spans="2:21">
      <c r="B1171" s="11"/>
      <c r="C1171" s="6"/>
      <c r="D1171" s="6" t="s">
        <v>125</v>
      </c>
      <c r="E1171" s="17" t="s">
        <v>65</v>
      </c>
      <c r="F1171" s="18">
        <v>2066</v>
      </c>
      <c r="G1171" s="9">
        <f t="shared" si="374"/>
        <v>200000</v>
      </c>
      <c r="H1171" s="9">
        <f t="shared" si="375"/>
        <v>200000</v>
      </c>
      <c r="I1171" s="9">
        <f t="shared" si="376"/>
        <v>200000</v>
      </c>
      <c r="J1171" s="9">
        <v>0</v>
      </c>
      <c r="K1171" s="9">
        <v>200000</v>
      </c>
      <c r="L1171" s="9">
        <v>0</v>
      </c>
      <c r="M1171" s="9">
        <v>0</v>
      </c>
      <c r="N1171" s="9">
        <v>0</v>
      </c>
      <c r="O1171" s="9">
        <v>0</v>
      </c>
      <c r="P1171" s="9">
        <v>0</v>
      </c>
      <c r="Q1171" s="9">
        <f t="shared" si="377"/>
        <v>0</v>
      </c>
      <c r="R1171" s="9">
        <v>0</v>
      </c>
      <c r="S1171" s="9">
        <v>0</v>
      </c>
      <c r="T1171" s="9">
        <v>0</v>
      </c>
      <c r="U1171" s="10">
        <f t="shared" si="371"/>
        <v>96.805421103581807</v>
      </c>
    </row>
    <row r="1172" spans="2:21">
      <c r="B1172" s="11"/>
      <c r="C1172" s="6"/>
      <c r="D1172" s="6" t="s">
        <v>37</v>
      </c>
      <c r="E1172" s="17" t="s">
        <v>38</v>
      </c>
      <c r="F1172" s="18">
        <v>9629926</v>
      </c>
      <c r="G1172" s="9">
        <f t="shared" si="374"/>
        <v>11389033</v>
      </c>
      <c r="H1172" s="9">
        <f t="shared" si="375"/>
        <v>11389033</v>
      </c>
      <c r="I1172" s="9">
        <f t="shared" si="376"/>
        <v>11389033</v>
      </c>
      <c r="J1172" s="9">
        <v>0</v>
      </c>
      <c r="K1172" s="9">
        <v>11389033</v>
      </c>
      <c r="L1172" s="9">
        <v>0</v>
      </c>
      <c r="M1172" s="9">
        <v>0</v>
      </c>
      <c r="N1172" s="9">
        <v>0</v>
      </c>
      <c r="O1172" s="9">
        <v>0</v>
      </c>
      <c r="P1172" s="9">
        <v>0</v>
      </c>
      <c r="Q1172" s="9">
        <f t="shared" si="377"/>
        <v>0</v>
      </c>
      <c r="R1172" s="9">
        <v>0</v>
      </c>
      <c r="S1172" s="9">
        <v>0</v>
      </c>
      <c r="T1172" s="9">
        <v>0</v>
      </c>
      <c r="U1172" s="10">
        <f t="shared" si="371"/>
        <v>1.1826708741064054</v>
      </c>
    </row>
    <row r="1173" spans="2:21">
      <c r="B1173" s="11"/>
      <c r="C1173" s="6"/>
      <c r="D1173" s="6" t="s">
        <v>130</v>
      </c>
      <c r="E1173" s="17" t="s">
        <v>83</v>
      </c>
      <c r="F1173" s="18">
        <v>4651</v>
      </c>
      <c r="G1173" s="9">
        <f t="shared" si="374"/>
        <v>6201</v>
      </c>
      <c r="H1173" s="9">
        <f t="shared" si="375"/>
        <v>6201</v>
      </c>
      <c r="I1173" s="9">
        <f t="shared" si="376"/>
        <v>6201</v>
      </c>
      <c r="J1173" s="9">
        <v>0</v>
      </c>
      <c r="K1173" s="9">
        <v>6201</v>
      </c>
      <c r="L1173" s="9">
        <v>0</v>
      </c>
      <c r="M1173" s="9">
        <v>0</v>
      </c>
      <c r="N1173" s="9">
        <v>0</v>
      </c>
      <c r="O1173" s="9">
        <v>0</v>
      </c>
      <c r="P1173" s="9">
        <v>0</v>
      </c>
      <c r="Q1173" s="9">
        <f t="shared" si="377"/>
        <v>0</v>
      </c>
      <c r="R1173" s="9">
        <v>0</v>
      </c>
      <c r="S1173" s="9">
        <v>0</v>
      </c>
      <c r="T1173" s="9">
        <v>0</v>
      </c>
      <c r="U1173" s="10">
        <f t="shared" si="371"/>
        <v>1.3332616641582455</v>
      </c>
    </row>
    <row r="1174" spans="2:21">
      <c r="B1174" s="11"/>
      <c r="C1174" s="6"/>
      <c r="D1174" s="6" t="s">
        <v>131</v>
      </c>
      <c r="E1174" s="17" t="s">
        <v>132</v>
      </c>
      <c r="F1174" s="18">
        <v>0</v>
      </c>
      <c r="G1174" s="9">
        <f t="shared" si="374"/>
        <v>2903</v>
      </c>
      <c r="H1174" s="9">
        <f t="shared" si="375"/>
        <v>2903</v>
      </c>
      <c r="I1174" s="9">
        <f t="shared" si="376"/>
        <v>2903</v>
      </c>
      <c r="J1174" s="9">
        <v>2903</v>
      </c>
      <c r="K1174" s="9">
        <v>0</v>
      </c>
      <c r="L1174" s="9">
        <v>0</v>
      </c>
      <c r="M1174" s="9">
        <v>0</v>
      </c>
      <c r="N1174" s="9">
        <v>0</v>
      </c>
      <c r="O1174" s="9">
        <v>0</v>
      </c>
      <c r="P1174" s="9">
        <v>0</v>
      </c>
      <c r="Q1174" s="9">
        <f t="shared" si="377"/>
        <v>0</v>
      </c>
      <c r="R1174" s="9">
        <v>0</v>
      </c>
      <c r="S1174" s="9">
        <v>0</v>
      </c>
      <c r="T1174" s="9">
        <v>0</v>
      </c>
      <c r="U1174" s="10">
        <v>0</v>
      </c>
    </row>
    <row r="1175" spans="2:21">
      <c r="B1175" s="11"/>
      <c r="C1175" s="6" t="s">
        <v>419</v>
      </c>
      <c r="D1175" s="6"/>
      <c r="E1175" s="17" t="s">
        <v>420</v>
      </c>
      <c r="F1175" s="9">
        <f t="shared" ref="F1175:T1175" si="378">SUM(F1176:F1177)</f>
        <v>1998250</v>
      </c>
      <c r="G1175" s="9">
        <f t="shared" si="378"/>
        <v>1970000</v>
      </c>
      <c r="H1175" s="9">
        <f t="shared" si="378"/>
        <v>1970000</v>
      </c>
      <c r="I1175" s="9">
        <f t="shared" si="378"/>
        <v>1970000</v>
      </c>
      <c r="J1175" s="9">
        <f t="shared" si="378"/>
        <v>0</v>
      </c>
      <c r="K1175" s="9">
        <f t="shared" si="378"/>
        <v>1970000</v>
      </c>
      <c r="L1175" s="9">
        <f t="shared" si="378"/>
        <v>0</v>
      </c>
      <c r="M1175" s="9">
        <f t="shared" si="378"/>
        <v>0</v>
      </c>
      <c r="N1175" s="9">
        <f t="shared" si="378"/>
        <v>0</v>
      </c>
      <c r="O1175" s="9">
        <f t="shared" si="378"/>
        <v>0</v>
      </c>
      <c r="P1175" s="9">
        <f t="shared" si="378"/>
        <v>0</v>
      </c>
      <c r="Q1175" s="9">
        <f t="shared" si="378"/>
        <v>0</v>
      </c>
      <c r="R1175" s="9">
        <f t="shared" si="378"/>
        <v>0</v>
      </c>
      <c r="S1175" s="9">
        <f t="shared" si="378"/>
        <v>0</v>
      </c>
      <c r="T1175" s="9">
        <f t="shared" si="378"/>
        <v>0</v>
      </c>
      <c r="U1175" s="10">
        <f>G1175/F1175</f>
        <v>0.98586262980107597</v>
      </c>
    </row>
    <row r="1176" spans="2:21">
      <c r="B1176" s="11"/>
      <c r="C1176" s="6"/>
      <c r="D1176" s="6" t="s">
        <v>125</v>
      </c>
      <c r="E1176" s="17" t="s">
        <v>65</v>
      </c>
      <c r="F1176" s="18">
        <v>50000</v>
      </c>
      <c r="G1176" s="9">
        <f>SUM(H1176+Q1176)</f>
        <v>20000</v>
      </c>
      <c r="H1176" s="9">
        <f>SUM(I1176+L1176+M1176+N1176+O1176+P1176)</f>
        <v>20000</v>
      </c>
      <c r="I1176" s="9">
        <f>SUM(J1176:K1176)</f>
        <v>20000</v>
      </c>
      <c r="J1176" s="9">
        <v>0</v>
      </c>
      <c r="K1176" s="9">
        <v>20000</v>
      </c>
      <c r="L1176" s="9">
        <v>0</v>
      </c>
      <c r="M1176" s="9">
        <v>0</v>
      </c>
      <c r="N1176" s="9">
        <v>0</v>
      </c>
      <c r="O1176" s="9">
        <v>0</v>
      </c>
      <c r="P1176" s="9">
        <v>0</v>
      </c>
      <c r="Q1176" s="9">
        <f>SUM(R1176+T1176)</f>
        <v>0</v>
      </c>
      <c r="R1176" s="9">
        <v>0</v>
      </c>
      <c r="S1176" s="9">
        <v>0</v>
      </c>
      <c r="T1176" s="9">
        <v>0</v>
      </c>
      <c r="U1176" s="10">
        <f>G1176/F1176</f>
        <v>0.4</v>
      </c>
    </row>
    <row r="1177" spans="2:21">
      <c r="B1177" s="11"/>
      <c r="C1177" s="6"/>
      <c r="D1177" s="6" t="s">
        <v>37</v>
      </c>
      <c r="E1177" s="17" t="s">
        <v>38</v>
      </c>
      <c r="F1177" s="18">
        <v>1948250</v>
      </c>
      <c r="G1177" s="9">
        <f>SUM(H1177+Q1177)</f>
        <v>1950000</v>
      </c>
      <c r="H1177" s="9">
        <f>SUM(I1177+L1177+M1177+N1177+O1177+P1177)</f>
        <v>1950000</v>
      </c>
      <c r="I1177" s="9">
        <f>SUM(J1177:K1177)</f>
        <v>1950000</v>
      </c>
      <c r="J1177" s="9">
        <v>0</v>
      </c>
      <c r="K1177" s="9">
        <v>1950000</v>
      </c>
      <c r="L1177" s="9">
        <v>0</v>
      </c>
      <c r="M1177" s="9">
        <v>0</v>
      </c>
      <c r="N1177" s="9">
        <v>0</v>
      </c>
      <c r="O1177" s="9">
        <v>0</v>
      </c>
      <c r="P1177" s="9">
        <v>0</v>
      </c>
      <c r="Q1177" s="9">
        <f>SUM(R1177+T1177)</f>
        <v>0</v>
      </c>
      <c r="R1177" s="9">
        <v>0</v>
      </c>
      <c r="S1177" s="9">
        <v>0</v>
      </c>
      <c r="T1177" s="9">
        <v>0</v>
      </c>
      <c r="U1177" s="10">
        <f>G1177/F1177</f>
        <v>1.000898242012062</v>
      </c>
    </row>
    <row r="1178" spans="2:21">
      <c r="B1178" s="11"/>
      <c r="C1178" s="6" t="s">
        <v>421</v>
      </c>
      <c r="D1178" s="6"/>
      <c r="E1178" s="17" t="s">
        <v>422</v>
      </c>
      <c r="F1178" s="9">
        <f t="shared" ref="F1178:T1178" si="379">SUM(F1179:F1180)</f>
        <v>2745880</v>
      </c>
      <c r="G1178" s="9">
        <f t="shared" si="379"/>
        <v>2770000</v>
      </c>
      <c r="H1178" s="9">
        <f t="shared" si="379"/>
        <v>2750000</v>
      </c>
      <c r="I1178" s="9">
        <f t="shared" si="379"/>
        <v>2750000</v>
      </c>
      <c r="J1178" s="9">
        <f t="shared" si="379"/>
        <v>0</v>
      </c>
      <c r="K1178" s="9">
        <f t="shared" si="379"/>
        <v>2750000</v>
      </c>
      <c r="L1178" s="9">
        <f t="shared" si="379"/>
        <v>0</v>
      </c>
      <c r="M1178" s="9">
        <f t="shared" si="379"/>
        <v>0</v>
      </c>
      <c r="N1178" s="9">
        <f t="shared" si="379"/>
        <v>0</v>
      </c>
      <c r="O1178" s="9">
        <f t="shared" si="379"/>
        <v>0</v>
      </c>
      <c r="P1178" s="9">
        <f t="shared" si="379"/>
        <v>0</v>
      </c>
      <c r="Q1178" s="9">
        <f t="shared" si="379"/>
        <v>20000</v>
      </c>
      <c r="R1178" s="9">
        <f t="shared" si="379"/>
        <v>20000</v>
      </c>
      <c r="S1178" s="9">
        <f t="shared" si="379"/>
        <v>0</v>
      </c>
      <c r="T1178" s="9">
        <f t="shared" si="379"/>
        <v>0</v>
      </c>
      <c r="U1178" s="10">
        <f>G1178/F1178</f>
        <v>1.0087840692237098</v>
      </c>
    </row>
    <row r="1179" spans="2:21">
      <c r="B1179" s="11"/>
      <c r="C1179" s="6"/>
      <c r="D1179" s="6" t="s">
        <v>37</v>
      </c>
      <c r="E1179" s="17" t="s">
        <v>38</v>
      </c>
      <c r="F1179" s="18">
        <v>2745880</v>
      </c>
      <c r="G1179" s="9">
        <f>SUM(H1179+Q1179)</f>
        <v>2750000</v>
      </c>
      <c r="H1179" s="9">
        <f>SUM(I1179+L1179+M1179+N1179+O1179+P1179)</f>
        <v>2750000</v>
      </c>
      <c r="I1179" s="9">
        <f>SUM(J1179:K1179)</f>
        <v>2750000</v>
      </c>
      <c r="J1179" s="9">
        <v>0</v>
      </c>
      <c r="K1179" s="9">
        <v>2750000</v>
      </c>
      <c r="L1179" s="9">
        <v>0</v>
      </c>
      <c r="M1179" s="9">
        <v>0</v>
      </c>
      <c r="N1179" s="9">
        <v>0</v>
      </c>
      <c r="O1179" s="9">
        <v>0</v>
      </c>
      <c r="P1179" s="9">
        <v>0</v>
      </c>
      <c r="Q1179" s="9">
        <f>SUM(R1179+T1179)</f>
        <v>0</v>
      </c>
      <c r="R1179" s="9">
        <v>0</v>
      </c>
      <c r="S1179" s="9">
        <v>0</v>
      </c>
      <c r="T1179" s="9">
        <v>0</v>
      </c>
      <c r="U1179" s="10">
        <f>G1179/F1179</f>
        <v>1.0015004297347299</v>
      </c>
    </row>
    <row r="1180" spans="2:21">
      <c r="B1180" s="3"/>
      <c r="C1180" s="6"/>
      <c r="D1180" s="6">
        <v>6050</v>
      </c>
      <c r="E1180" s="17" t="s">
        <v>100</v>
      </c>
      <c r="F1180" s="18">
        <v>0</v>
      </c>
      <c r="G1180" s="9">
        <f>SUM(H1180+Q1180)</f>
        <v>20000</v>
      </c>
      <c r="H1180" s="9">
        <f>SUM(I1180+L1180+M1180+N1180+O1180+P1180)</f>
        <v>0</v>
      </c>
      <c r="I1180" s="9">
        <f>SUM(J1180:K1180)</f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f>SUM(R1180+T1180)</f>
        <v>20000</v>
      </c>
      <c r="R1180" s="9">
        <v>20000</v>
      </c>
      <c r="S1180" s="9">
        <v>0</v>
      </c>
      <c r="T1180" s="9">
        <v>0</v>
      </c>
      <c r="U1180" s="10">
        <v>0</v>
      </c>
    </row>
    <row r="1181" spans="2:21">
      <c r="B1181" s="11"/>
      <c r="C1181" s="6" t="s">
        <v>423</v>
      </c>
      <c r="D1181" s="6"/>
      <c r="E1181" s="17" t="s">
        <v>424</v>
      </c>
      <c r="F1181" s="9">
        <f t="shared" ref="F1181:T1181" si="380">SUM(F1182:F1187)</f>
        <v>3640684</v>
      </c>
      <c r="G1181" s="9">
        <f t="shared" si="380"/>
        <v>12393510</v>
      </c>
      <c r="H1181" s="9">
        <f t="shared" si="380"/>
        <v>7550</v>
      </c>
      <c r="I1181" s="9">
        <f t="shared" si="380"/>
        <v>7550</v>
      </c>
      <c r="J1181" s="9">
        <f t="shared" si="380"/>
        <v>0</v>
      </c>
      <c r="K1181" s="9">
        <f t="shared" si="380"/>
        <v>7550</v>
      </c>
      <c r="L1181" s="9">
        <f t="shared" si="380"/>
        <v>0</v>
      </c>
      <c r="M1181" s="9">
        <f t="shared" si="380"/>
        <v>0</v>
      </c>
      <c r="N1181" s="9">
        <f t="shared" si="380"/>
        <v>0</v>
      </c>
      <c r="O1181" s="9">
        <f t="shared" si="380"/>
        <v>0</v>
      </c>
      <c r="P1181" s="9">
        <f t="shared" si="380"/>
        <v>0</v>
      </c>
      <c r="Q1181" s="9">
        <f t="shared" si="380"/>
        <v>12385960</v>
      </c>
      <c r="R1181" s="9">
        <f t="shared" si="380"/>
        <v>12385960</v>
      </c>
      <c r="S1181" s="9">
        <f t="shared" si="380"/>
        <v>11785960</v>
      </c>
      <c r="T1181" s="9">
        <f t="shared" si="380"/>
        <v>0</v>
      </c>
      <c r="U1181" s="10">
        <f>G1181/F1181</f>
        <v>3.4041707547263096</v>
      </c>
    </row>
    <row r="1182" spans="2:21">
      <c r="B1182" s="11"/>
      <c r="C1182" s="6"/>
      <c r="D1182" s="6" t="s">
        <v>37</v>
      </c>
      <c r="E1182" s="17" t="s">
        <v>38</v>
      </c>
      <c r="F1182" s="18">
        <v>3960</v>
      </c>
      <c r="G1182" s="9">
        <f>SUM(H1182+Q1182)</f>
        <v>7550</v>
      </c>
      <c r="H1182" s="9">
        <f>SUM(I1182+L1182+M1182+N1182+O1182+P1182)</f>
        <v>7550</v>
      </c>
      <c r="I1182" s="9">
        <f>SUM(J1182:K1182)</f>
        <v>7550</v>
      </c>
      <c r="J1182" s="9">
        <v>0</v>
      </c>
      <c r="K1182" s="9">
        <v>7550</v>
      </c>
      <c r="L1182" s="9">
        <v>0</v>
      </c>
      <c r="M1182" s="9">
        <v>0</v>
      </c>
      <c r="N1182" s="9">
        <v>0</v>
      </c>
      <c r="O1182" s="9">
        <v>0</v>
      </c>
      <c r="P1182" s="9">
        <v>0</v>
      </c>
      <c r="Q1182" s="9">
        <f>SUM(R1182+T1182)</f>
        <v>0</v>
      </c>
      <c r="R1182" s="9">
        <v>0</v>
      </c>
      <c r="S1182" s="9">
        <v>0</v>
      </c>
      <c r="T1182" s="9">
        <v>0</v>
      </c>
      <c r="U1182" s="10">
        <f>G1182/F1182</f>
        <v>1.9065656565656566</v>
      </c>
    </row>
    <row r="1183" spans="2:21">
      <c r="B1183" s="6"/>
      <c r="C1183" s="6"/>
      <c r="D1183" s="6">
        <v>6050</v>
      </c>
      <c r="E1183" s="17" t="s">
        <v>100</v>
      </c>
      <c r="F1183" s="18">
        <v>173129</v>
      </c>
      <c r="G1183" s="9">
        <v>0</v>
      </c>
      <c r="H1183" s="9">
        <v>0</v>
      </c>
      <c r="I1183" s="9">
        <v>0</v>
      </c>
      <c r="J1183" s="9">
        <v>0</v>
      </c>
      <c r="K1183" s="9">
        <v>0</v>
      </c>
      <c r="L1183" s="9">
        <v>0</v>
      </c>
      <c r="M1183" s="9">
        <v>0</v>
      </c>
      <c r="N1183" s="9">
        <v>0</v>
      </c>
      <c r="O1183" s="9">
        <v>0</v>
      </c>
      <c r="P1183" s="9">
        <v>0</v>
      </c>
      <c r="Q1183" s="9">
        <v>0</v>
      </c>
      <c r="R1183" s="9">
        <v>0</v>
      </c>
      <c r="S1183" s="9">
        <v>0</v>
      </c>
      <c r="T1183" s="9">
        <v>0</v>
      </c>
      <c r="U1183" s="10">
        <f>G1183/F1183</f>
        <v>0</v>
      </c>
    </row>
    <row r="1184" spans="2:21">
      <c r="B1184" s="11"/>
      <c r="C1184" s="6"/>
      <c r="D1184" s="6" t="s">
        <v>425</v>
      </c>
      <c r="E1184" s="17" t="s">
        <v>100</v>
      </c>
      <c r="F1184" s="18">
        <v>2053881</v>
      </c>
      <c r="G1184" s="9">
        <f>SUM(H1184+Q1184)</f>
        <v>7884000</v>
      </c>
      <c r="H1184" s="9">
        <f>SUM(I1184+L1184+M1184+N1184+O1184+P1184)</f>
        <v>0</v>
      </c>
      <c r="I1184" s="9">
        <f>SUM(J1184:K1184)</f>
        <v>0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f>SUM(R1184+T1184)</f>
        <v>7884000</v>
      </c>
      <c r="R1184" s="9">
        <v>7884000</v>
      </c>
      <c r="S1184" s="9">
        <v>7884000</v>
      </c>
      <c r="T1184" s="9">
        <v>0</v>
      </c>
      <c r="U1184" s="10">
        <f>G1184/F1184</f>
        <v>3.8385865588123167</v>
      </c>
    </row>
    <row r="1185" spans="2:21">
      <c r="B1185" s="11"/>
      <c r="C1185" s="6"/>
      <c r="D1185" s="6" t="s">
        <v>426</v>
      </c>
      <c r="E1185" s="17" t="s">
        <v>100</v>
      </c>
      <c r="F1185" s="18">
        <v>748354</v>
      </c>
      <c r="G1185" s="9">
        <f>SUM(H1185+Q1185)</f>
        <v>3901960</v>
      </c>
      <c r="H1185" s="9">
        <f>SUM(I1185+L1185+M1185+N1185+O1185+P1185)</f>
        <v>0</v>
      </c>
      <c r="I1185" s="9">
        <f>SUM(J1185:K1185)</f>
        <v>0</v>
      </c>
      <c r="J1185" s="9">
        <v>0</v>
      </c>
      <c r="K1185" s="9">
        <v>0</v>
      </c>
      <c r="L1185" s="9">
        <v>0</v>
      </c>
      <c r="M1185" s="9">
        <v>0</v>
      </c>
      <c r="N1185" s="9">
        <v>0</v>
      </c>
      <c r="O1185" s="9">
        <v>0</v>
      </c>
      <c r="P1185" s="9">
        <v>0</v>
      </c>
      <c r="Q1185" s="9">
        <f>SUM(R1185+T1185)</f>
        <v>3901960</v>
      </c>
      <c r="R1185" s="9">
        <v>3901960</v>
      </c>
      <c r="S1185" s="9">
        <v>3901960</v>
      </c>
      <c r="T1185" s="9">
        <v>0</v>
      </c>
      <c r="U1185" s="10">
        <f>G1185/F1185</f>
        <v>5.2140564492205561</v>
      </c>
    </row>
    <row r="1186" spans="2:21">
      <c r="B1186" s="24"/>
      <c r="C1186" s="6"/>
      <c r="D1186" s="6">
        <v>6060</v>
      </c>
      <c r="E1186" s="17" t="s">
        <v>153</v>
      </c>
      <c r="F1186" s="18">
        <v>0</v>
      </c>
      <c r="G1186" s="9">
        <f>SUM(H1186+Q1186)</f>
        <v>300000</v>
      </c>
      <c r="H1186" s="9">
        <f>SUM(I1186+L1186+M1186+N1186+O1186+P1186)</f>
        <v>0</v>
      </c>
      <c r="I1186" s="9">
        <f>SUM(J1186:K1186)</f>
        <v>0</v>
      </c>
      <c r="J1186" s="9">
        <v>0</v>
      </c>
      <c r="K1186" s="9">
        <v>0</v>
      </c>
      <c r="L1186" s="9">
        <v>0</v>
      </c>
      <c r="M1186" s="9">
        <v>0</v>
      </c>
      <c r="N1186" s="9">
        <v>0</v>
      </c>
      <c r="O1186" s="9">
        <v>0</v>
      </c>
      <c r="P1186" s="9">
        <v>0</v>
      </c>
      <c r="Q1186" s="9">
        <f>SUM(R1186+T1186)</f>
        <v>300000</v>
      </c>
      <c r="R1186" s="9">
        <v>300000</v>
      </c>
      <c r="S1186" s="9">
        <v>0</v>
      </c>
      <c r="T1186" s="9">
        <v>0</v>
      </c>
      <c r="U1186" s="10">
        <v>0</v>
      </c>
    </row>
    <row r="1187" spans="2:21" ht="45">
      <c r="B1187" s="11"/>
      <c r="C1187" s="6"/>
      <c r="D1187" s="6" t="s">
        <v>427</v>
      </c>
      <c r="E1187" s="17" t="s">
        <v>428</v>
      </c>
      <c r="F1187" s="18">
        <v>661360</v>
      </c>
      <c r="G1187" s="9">
        <f>SUM(H1187+Q1187)</f>
        <v>300000</v>
      </c>
      <c r="H1187" s="9">
        <f>SUM(I1187+L1187+M1187+N1187+O1187+P1187)</f>
        <v>0</v>
      </c>
      <c r="I1187" s="9">
        <f>SUM(J1187:K1187)</f>
        <v>0</v>
      </c>
      <c r="J1187" s="9">
        <v>0</v>
      </c>
      <c r="K1187" s="9">
        <v>0</v>
      </c>
      <c r="L1187" s="9">
        <v>0</v>
      </c>
      <c r="M1187" s="9">
        <v>0</v>
      </c>
      <c r="N1187" s="9">
        <v>0</v>
      </c>
      <c r="O1187" s="9">
        <v>0</v>
      </c>
      <c r="P1187" s="9">
        <v>0</v>
      </c>
      <c r="Q1187" s="9">
        <f>SUM(R1187+T1187)</f>
        <v>300000</v>
      </c>
      <c r="R1187" s="9">
        <v>300000</v>
      </c>
      <c r="S1187" s="9">
        <v>0</v>
      </c>
      <c r="T1187" s="9">
        <v>0</v>
      </c>
      <c r="U1187" s="10">
        <f t="shared" ref="U1187:U1199" si="381">G1187/F1187</f>
        <v>0.45361074150235875</v>
      </c>
    </row>
    <row r="1188" spans="2:21">
      <c r="B1188" s="11"/>
      <c r="C1188" s="6" t="s">
        <v>429</v>
      </c>
      <c r="D1188" s="6"/>
      <c r="E1188" s="17" t="s">
        <v>430</v>
      </c>
      <c r="F1188" s="9">
        <f t="shared" ref="F1188:T1188" si="382">SUM(F1189)</f>
        <v>291252</v>
      </c>
      <c r="G1188" s="9">
        <f t="shared" si="382"/>
        <v>297252</v>
      </c>
      <c r="H1188" s="9">
        <f t="shared" si="382"/>
        <v>297252</v>
      </c>
      <c r="I1188" s="9">
        <f t="shared" si="382"/>
        <v>297252</v>
      </c>
      <c r="J1188" s="9">
        <f t="shared" si="382"/>
        <v>0</v>
      </c>
      <c r="K1188" s="9">
        <f t="shared" si="382"/>
        <v>297252</v>
      </c>
      <c r="L1188" s="9">
        <f t="shared" si="382"/>
        <v>0</v>
      </c>
      <c r="M1188" s="9">
        <f t="shared" si="382"/>
        <v>0</v>
      </c>
      <c r="N1188" s="9">
        <f t="shared" si="382"/>
        <v>0</v>
      </c>
      <c r="O1188" s="9">
        <f t="shared" si="382"/>
        <v>0</v>
      </c>
      <c r="P1188" s="9">
        <f t="shared" si="382"/>
        <v>0</v>
      </c>
      <c r="Q1188" s="9">
        <f t="shared" si="382"/>
        <v>0</v>
      </c>
      <c r="R1188" s="9">
        <f t="shared" si="382"/>
        <v>0</v>
      </c>
      <c r="S1188" s="9">
        <f t="shared" si="382"/>
        <v>0</v>
      </c>
      <c r="T1188" s="9">
        <f t="shared" si="382"/>
        <v>0</v>
      </c>
      <c r="U1188" s="10">
        <f t="shared" si="381"/>
        <v>1.0206007169049482</v>
      </c>
    </row>
    <row r="1189" spans="2:21">
      <c r="B1189" s="11"/>
      <c r="C1189" s="6"/>
      <c r="D1189" s="6" t="s">
        <v>37</v>
      </c>
      <c r="E1189" s="17" t="s">
        <v>38</v>
      </c>
      <c r="F1189" s="18">
        <v>291252</v>
      </c>
      <c r="G1189" s="9">
        <f>SUM(H1189+Q1189)</f>
        <v>297252</v>
      </c>
      <c r="H1189" s="9">
        <f>SUM(I1189+L1189+M1189+N1189+O1189+P1189)</f>
        <v>297252</v>
      </c>
      <c r="I1189" s="9">
        <f>SUM(J1189:K1189)</f>
        <v>297252</v>
      </c>
      <c r="J1189" s="9">
        <v>0</v>
      </c>
      <c r="K1189" s="9">
        <v>297252</v>
      </c>
      <c r="L1189" s="9">
        <v>0</v>
      </c>
      <c r="M1189" s="9">
        <v>0</v>
      </c>
      <c r="N1189" s="9">
        <v>0</v>
      </c>
      <c r="O1189" s="9">
        <v>0</v>
      </c>
      <c r="P1189" s="9">
        <v>0</v>
      </c>
      <c r="Q1189" s="9">
        <f>SUM(R1189+T1189)</f>
        <v>0</v>
      </c>
      <c r="R1189" s="9">
        <v>0</v>
      </c>
      <c r="S1189" s="9">
        <v>0</v>
      </c>
      <c r="T1189" s="9">
        <v>0</v>
      </c>
      <c r="U1189" s="10">
        <f t="shared" si="381"/>
        <v>1.0206007169049482</v>
      </c>
    </row>
    <row r="1190" spans="2:21">
      <c r="B1190" s="11"/>
      <c r="C1190" s="6" t="s">
        <v>431</v>
      </c>
      <c r="D1190" s="6"/>
      <c r="E1190" s="17" t="s">
        <v>432</v>
      </c>
      <c r="F1190" s="9">
        <f t="shared" ref="F1190:T1190" si="383">SUM(F1191:F1193)</f>
        <v>2916723</v>
      </c>
      <c r="G1190" s="9">
        <f t="shared" si="383"/>
        <v>3105000</v>
      </c>
      <c r="H1190" s="9">
        <f t="shared" si="383"/>
        <v>3105000</v>
      </c>
      <c r="I1190" s="9">
        <f t="shared" si="383"/>
        <v>3105000</v>
      </c>
      <c r="J1190" s="9">
        <f t="shared" si="383"/>
        <v>0</v>
      </c>
      <c r="K1190" s="9">
        <f t="shared" si="383"/>
        <v>3105000</v>
      </c>
      <c r="L1190" s="9">
        <f t="shared" si="383"/>
        <v>0</v>
      </c>
      <c r="M1190" s="9">
        <f t="shared" si="383"/>
        <v>0</v>
      </c>
      <c r="N1190" s="9">
        <f t="shared" si="383"/>
        <v>0</v>
      </c>
      <c r="O1190" s="9">
        <f t="shared" si="383"/>
        <v>0</v>
      </c>
      <c r="P1190" s="9">
        <f t="shared" si="383"/>
        <v>0</v>
      </c>
      <c r="Q1190" s="9">
        <f t="shared" si="383"/>
        <v>0</v>
      </c>
      <c r="R1190" s="9">
        <f t="shared" si="383"/>
        <v>0</v>
      </c>
      <c r="S1190" s="9">
        <f t="shared" si="383"/>
        <v>0</v>
      </c>
      <c r="T1190" s="9">
        <f t="shared" si="383"/>
        <v>0</v>
      </c>
      <c r="U1190" s="10">
        <f t="shared" si="381"/>
        <v>1.0645508675318156</v>
      </c>
    </row>
    <row r="1191" spans="2:21">
      <c r="B1191" s="11"/>
      <c r="C1191" s="6"/>
      <c r="D1191" s="6" t="s">
        <v>88</v>
      </c>
      <c r="E1191" s="17" t="s">
        <v>89</v>
      </c>
      <c r="F1191" s="18">
        <v>2345223</v>
      </c>
      <c r="G1191" s="9">
        <f>SUM(H1191+Q1191)</f>
        <v>2600000</v>
      </c>
      <c r="H1191" s="9">
        <f>SUM(I1191+L1191+M1191+N1191+O1191+P1191)</f>
        <v>2600000</v>
      </c>
      <c r="I1191" s="9">
        <f>SUM(J1191:K1191)</f>
        <v>2600000</v>
      </c>
      <c r="J1191" s="9">
        <v>0</v>
      </c>
      <c r="K1191" s="9">
        <v>2600000</v>
      </c>
      <c r="L1191" s="9">
        <v>0</v>
      </c>
      <c r="M1191" s="9">
        <v>0</v>
      </c>
      <c r="N1191" s="9">
        <v>0</v>
      </c>
      <c r="O1191" s="9">
        <v>0</v>
      </c>
      <c r="P1191" s="9">
        <v>0</v>
      </c>
      <c r="Q1191" s="9">
        <f>SUM(R1191+T1191)</f>
        <v>0</v>
      </c>
      <c r="R1191" s="9">
        <v>0</v>
      </c>
      <c r="S1191" s="9">
        <v>0</v>
      </c>
      <c r="T1191" s="9">
        <v>0</v>
      </c>
      <c r="U1191" s="10">
        <f t="shared" si="381"/>
        <v>1.1086365774171583</v>
      </c>
    </row>
    <row r="1192" spans="2:21">
      <c r="B1192" s="11"/>
      <c r="C1192" s="6"/>
      <c r="D1192" s="6" t="s">
        <v>97</v>
      </c>
      <c r="E1192" s="17" t="s">
        <v>98</v>
      </c>
      <c r="F1192" s="18">
        <v>516500</v>
      </c>
      <c r="G1192" s="9">
        <f>SUM(H1192+Q1192)</f>
        <v>450000</v>
      </c>
      <c r="H1192" s="9">
        <f>SUM(I1192+L1192+M1192+N1192+O1192+P1192)</f>
        <v>450000</v>
      </c>
      <c r="I1192" s="9">
        <f>SUM(J1192:K1192)</f>
        <v>450000</v>
      </c>
      <c r="J1192" s="9">
        <v>0</v>
      </c>
      <c r="K1192" s="9">
        <v>450000</v>
      </c>
      <c r="L1192" s="9">
        <v>0</v>
      </c>
      <c r="M1192" s="9">
        <v>0</v>
      </c>
      <c r="N1192" s="9">
        <v>0</v>
      </c>
      <c r="O1192" s="9">
        <v>0</v>
      </c>
      <c r="P1192" s="9">
        <v>0</v>
      </c>
      <c r="Q1192" s="9">
        <f>SUM(R1192+T1192)</f>
        <v>0</v>
      </c>
      <c r="R1192" s="9">
        <v>0</v>
      </c>
      <c r="S1192" s="9">
        <v>0</v>
      </c>
      <c r="T1192" s="9">
        <v>0</v>
      </c>
      <c r="U1192" s="10">
        <f t="shared" si="381"/>
        <v>0.8712487899322362</v>
      </c>
    </row>
    <row r="1193" spans="2:21">
      <c r="B1193" s="11"/>
      <c r="C1193" s="6"/>
      <c r="D1193" s="6" t="s">
        <v>37</v>
      </c>
      <c r="E1193" s="17" t="s">
        <v>38</v>
      </c>
      <c r="F1193" s="18">
        <v>55000</v>
      </c>
      <c r="G1193" s="9">
        <f>SUM(H1193+Q1193)</f>
        <v>55000</v>
      </c>
      <c r="H1193" s="9">
        <f>SUM(I1193+L1193+M1193+N1193+O1193+P1193)</f>
        <v>55000</v>
      </c>
      <c r="I1193" s="9">
        <f>SUM(J1193:K1193)</f>
        <v>55000</v>
      </c>
      <c r="J1193" s="9">
        <v>0</v>
      </c>
      <c r="K1193" s="9">
        <v>55000</v>
      </c>
      <c r="L1193" s="9">
        <v>0</v>
      </c>
      <c r="M1193" s="9">
        <v>0</v>
      </c>
      <c r="N1193" s="9">
        <v>0</v>
      </c>
      <c r="O1193" s="9">
        <v>0</v>
      </c>
      <c r="P1193" s="9">
        <v>0</v>
      </c>
      <c r="Q1193" s="9">
        <f>SUM(R1193+T1193)</f>
        <v>0</v>
      </c>
      <c r="R1193" s="9">
        <v>0</v>
      </c>
      <c r="S1193" s="9">
        <v>0</v>
      </c>
      <c r="T1193" s="9">
        <v>0</v>
      </c>
      <c r="U1193" s="10">
        <f t="shared" si="381"/>
        <v>1</v>
      </c>
    </row>
    <row r="1194" spans="2:21">
      <c r="B1194" s="11"/>
      <c r="C1194" s="6" t="s">
        <v>433</v>
      </c>
      <c r="D1194" s="6"/>
      <c r="E1194" s="17" t="s">
        <v>434</v>
      </c>
      <c r="F1194" s="9">
        <f t="shared" ref="F1194:T1194" si="384">SUM(F1195:F1201)</f>
        <v>827003</v>
      </c>
      <c r="G1194" s="9">
        <f t="shared" si="384"/>
        <v>887679</v>
      </c>
      <c r="H1194" s="9">
        <f t="shared" si="384"/>
        <v>887679</v>
      </c>
      <c r="I1194" s="9">
        <f t="shared" si="384"/>
        <v>887679</v>
      </c>
      <c r="J1194" s="9">
        <f t="shared" si="384"/>
        <v>0</v>
      </c>
      <c r="K1194" s="9">
        <f t="shared" si="384"/>
        <v>887679</v>
      </c>
      <c r="L1194" s="9">
        <f t="shared" si="384"/>
        <v>0</v>
      </c>
      <c r="M1194" s="9">
        <f t="shared" si="384"/>
        <v>0</v>
      </c>
      <c r="N1194" s="9">
        <f t="shared" si="384"/>
        <v>0</v>
      </c>
      <c r="O1194" s="9">
        <f t="shared" si="384"/>
        <v>0</v>
      </c>
      <c r="P1194" s="9">
        <f t="shared" si="384"/>
        <v>0</v>
      </c>
      <c r="Q1194" s="9">
        <f t="shared" si="384"/>
        <v>0</v>
      </c>
      <c r="R1194" s="9">
        <f t="shared" si="384"/>
        <v>0</v>
      </c>
      <c r="S1194" s="9">
        <f t="shared" si="384"/>
        <v>0</v>
      </c>
      <c r="T1194" s="9">
        <f t="shared" si="384"/>
        <v>0</v>
      </c>
      <c r="U1194" s="10">
        <f t="shared" si="381"/>
        <v>1.0733685367525874</v>
      </c>
    </row>
    <row r="1195" spans="2:21">
      <c r="B1195" s="6"/>
      <c r="C1195" s="6"/>
      <c r="D1195" s="6">
        <v>4110</v>
      </c>
      <c r="E1195" s="17" t="s">
        <v>79</v>
      </c>
      <c r="F1195" s="9">
        <v>47</v>
      </c>
      <c r="G1195" s="9">
        <v>0</v>
      </c>
      <c r="H1195" s="9">
        <v>0</v>
      </c>
      <c r="I1195" s="9">
        <v>0</v>
      </c>
      <c r="J1195" s="9">
        <v>0</v>
      </c>
      <c r="K1195" s="9">
        <v>0</v>
      </c>
      <c r="L1195" s="9">
        <v>0</v>
      </c>
      <c r="M1195" s="9">
        <v>0</v>
      </c>
      <c r="N1195" s="9">
        <v>0</v>
      </c>
      <c r="O1195" s="9">
        <v>0</v>
      </c>
      <c r="P1195" s="9">
        <v>0</v>
      </c>
      <c r="Q1195" s="9">
        <v>0</v>
      </c>
      <c r="R1195" s="9">
        <v>0</v>
      </c>
      <c r="S1195" s="9">
        <v>0</v>
      </c>
      <c r="T1195" s="9">
        <v>0</v>
      </c>
      <c r="U1195" s="10">
        <f t="shared" si="381"/>
        <v>0</v>
      </c>
    </row>
    <row r="1196" spans="2:21">
      <c r="B1196" s="6"/>
      <c r="C1196" s="6"/>
      <c r="D1196" s="6">
        <v>4120</v>
      </c>
      <c r="E1196" s="17" t="s">
        <v>80</v>
      </c>
      <c r="F1196" s="9">
        <v>7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10">
        <f t="shared" si="381"/>
        <v>0</v>
      </c>
    </row>
    <row r="1197" spans="2:21">
      <c r="B1197" s="6"/>
      <c r="C1197" s="6"/>
      <c r="D1197" s="6">
        <v>4170</v>
      </c>
      <c r="E1197" s="17" t="s">
        <v>81</v>
      </c>
      <c r="F1197" s="9">
        <v>270</v>
      </c>
      <c r="G1197" s="9">
        <v>0</v>
      </c>
      <c r="H1197" s="9">
        <v>0</v>
      </c>
      <c r="I1197" s="9">
        <v>0</v>
      </c>
      <c r="J1197" s="9">
        <v>0</v>
      </c>
      <c r="K1197" s="9">
        <v>0</v>
      </c>
      <c r="L1197" s="9">
        <v>0</v>
      </c>
      <c r="M1197" s="9">
        <v>0</v>
      </c>
      <c r="N1197" s="9">
        <v>0</v>
      </c>
      <c r="O1197" s="9">
        <v>0</v>
      </c>
      <c r="P1197" s="9">
        <v>0</v>
      </c>
      <c r="Q1197" s="9">
        <v>0</v>
      </c>
      <c r="R1197" s="9">
        <v>0</v>
      </c>
      <c r="S1197" s="9">
        <v>0</v>
      </c>
      <c r="T1197" s="9">
        <v>0</v>
      </c>
      <c r="U1197" s="10">
        <f t="shared" si="381"/>
        <v>0</v>
      </c>
    </row>
    <row r="1198" spans="2:21">
      <c r="B1198" s="6"/>
      <c r="C1198" s="6"/>
      <c r="D1198" s="6">
        <v>4210</v>
      </c>
      <c r="E1198" s="17" t="s">
        <v>65</v>
      </c>
      <c r="F1198" s="9">
        <v>2676</v>
      </c>
      <c r="G1198" s="9">
        <v>0</v>
      </c>
      <c r="H1198" s="9">
        <v>0</v>
      </c>
      <c r="I1198" s="9">
        <v>0</v>
      </c>
      <c r="J1198" s="9">
        <v>0</v>
      </c>
      <c r="K1198" s="9">
        <v>0</v>
      </c>
      <c r="L1198" s="9">
        <v>0</v>
      </c>
      <c r="M1198" s="9">
        <v>0</v>
      </c>
      <c r="N1198" s="9">
        <v>0</v>
      </c>
      <c r="O1198" s="9">
        <v>0</v>
      </c>
      <c r="P1198" s="9">
        <v>0</v>
      </c>
      <c r="Q1198" s="9">
        <v>0</v>
      </c>
      <c r="R1198" s="9">
        <v>0</v>
      </c>
      <c r="S1198" s="9">
        <v>0</v>
      </c>
      <c r="T1198" s="9">
        <v>0</v>
      </c>
      <c r="U1198" s="10">
        <f t="shared" si="381"/>
        <v>0</v>
      </c>
    </row>
    <row r="1199" spans="2:21">
      <c r="B1199" s="11"/>
      <c r="C1199" s="6"/>
      <c r="D1199" s="6" t="s">
        <v>37</v>
      </c>
      <c r="E1199" s="17" t="s">
        <v>38</v>
      </c>
      <c r="F1199" s="18">
        <v>824003</v>
      </c>
      <c r="G1199" s="9">
        <f>SUM(H1199+Q1199)</f>
        <v>857653</v>
      </c>
      <c r="H1199" s="9">
        <f>SUM(I1199+L1199+M1199+N1199+O1199+P1199)</f>
        <v>857653</v>
      </c>
      <c r="I1199" s="9">
        <f>SUM(J1199:K1199)</f>
        <v>857653</v>
      </c>
      <c r="J1199" s="9">
        <v>0</v>
      </c>
      <c r="K1199" s="9">
        <v>857653</v>
      </c>
      <c r="L1199" s="9">
        <v>0</v>
      </c>
      <c r="M1199" s="9">
        <v>0</v>
      </c>
      <c r="N1199" s="9">
        <v>0</v>
      </c>
      <c r="O1199" s="9">
        <v>0</v>
      </c>
      <c r="P1199" s="9">
        <v>0</v>
      </c>
      <c r="Q1199" s="9">
        <f>SUM(R1199+T1199)</f>
        <v>0</v>
      </c>
      <c r="R1199" s="9">
        <v>0</v>
      </c>
      <c r="S1199" s="9">
        <v>0</v>
      </c>
      <c r="T1199" s="9">
        <v>0</v>
      </c>
      <c r="U1199" s="10">
        <f t="shared" si="381"/>
        <v>1.0408372299615414</v>
      </c>
    </row>
    <row r="1200" spans="2:21">
      <c r="B1200" s="11"/>
      <c r="C1200" s="6"/>
      <c r="D1200" s="6" t="s">
        <v>109</v>
      </c>
      <c r="E1200" s="17" t="s">
        <v>110</v>
      </c>
      <c r="F1200" s="18">
        <v>0</v>
      </c>
      <c r="G1200" s="9">
        <f>SUM(H1200+Q1200)</f>
        <v>26</v>
      </c>
      <c r="H1200" s="9">
        <f>SUM(I1200+L1200+M1200+N1200+O1200+P1200)</f>
        <v>26</v>
      </c>
      <c r="I1200" s="9">
        <f>SUM(J1200:K1200)</f>
        <v>26</v>
      </c>
      <c r="J1200" s="9">
        <v>0</v>
      </c>
      <c r="K1200" s="9">
        <v>26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f>SUM(R1200+T1200)</f>
        <v>0</v>
      </c>
      <c r="R1200" s="9">
        <v>0</v>
      </c>
      <c r="S1200" s="9">
        <v>0</v>
      </c>
      <c r="T1200" s="9">
        <v>0</v>
      </c>
      <c r="U1200" s="10">
        <v>0</v>
      </c>
    </row>
    <row r="1201" spans="2:21">
      <c r="B1201" s="11"/>
      <c r="C1201" s="6"/>
      <c r="D1201" s="6" t="s">
        <v>143</v>
      </c>
      <c r="E1201" s="17" t="s">
        <v>144</v>
      </c>
      <c r="F1201" s="18">
        <v>0</v>
      </c>
      <c r="G1201" s="9">
        <f>SUM(H1201+Q1201)</f>
        <v>30000</v>
      </c>
      <c r="H1201" s="9">
        <f>SUM(I1201+L1201+M1201+N1201+O1201+P1201)</f>
        <v>30000</v>
      </c>
      <c r="I1201" s="9">
        <f>SUM(J1201:K1201)</f>
        <v>30000</v>
      </c>
      <c r="J1201" s="9">
        <v>0</v>
      </c>
      <c r="K1201" s="9">
        <v>30000</v>
      </c>
      <c r="L1201" s="9">
        <v>0</v>
      </c>
      <c r="M1201" s="9">
        <v>0</v>
      </c>
      <c r="N1201" s="9">
        <v>0</v>
      </c>
      <c r="O1201" s="9">
        <v>0</v>
      </c>
      <c r="P1201" s="9">
        <v>0</v>
      </c>
      <c r="Q1201" s="9">
        <f>SUM(R1201+T1201)</f>
        <v>0</v>
      </c>
      <c r="R1201" s="9">
        <v>0</v>
      </c>
      <c r="S1201" s="9">
        <v>0</v>
      </c>
      <c r="T1201" s="9">
        <v>0</v>
      </c>
      <c r="U1201" s="10">
        <v>0</v>
      </c>
    </row>
    <row r="1202" spans="2:21">
      <c r="B1202" s="11"/>
      <c r="C1202" s="6" t="s">
        <v>435</v>
      </c>
      <c r="D1202" s="6"/>
      <c r="E1202" s="17" t="s">
        <v>436</v>
      </c>
      <c r="F1202" s="9">
        <f t="shared" ref="F1202:T1202" si="385">SUM(F1203)</f>
        <v>5000</v>
      </c>
      <c r="G1202" s="9">
        <f t="shared" si="385"/>
        <v>5000</v>
      </c>
      <c r="H1202" s="9">
        <f t="shared" si="385"/>
        <v>5000</v>
      </c>
      <c r="I1202" s="9">
        <f t="shared" si="385"/>
        <v>5000</v>
      </c>
      <c r="J1202" s="9">
        <f t="shared" si="385"/>
        <v>0</v>
      </c>
      <c r="K1202" s="9">
        <f t="shared" si="385"/>
        <v>5000</v>
      </c>
      <c r="L1202" s="9">
        <f t="shared" si="385"/>
        <v>0</v>
      </c>
      <c r="M1202" s="9">
        <f t="shared" si="385"/>
        <v>0</v>
      </c>
      <c r="N1202" s="9">
        <f t="shared" si="385"/>
        <v>0</v>
      </c>
      <c r="O1202" s="9">
        <f t="shared" si="385"/>
        <v>0</v>
      </c>
      <c r="P1202" s="9">
        <f t="shared" si="385"/>
        <v>0</v>
      </c>
      <c r="Q1202" s="9">
        <f t="shared" si="385"/>
        <v>0</v>
      </c>
      <c r="R1202" s="9">
        <f t="shared" si="385"/>
        <v>0</v>
      </c>
      <c r="S1202" s="9">
        <f t="shared" si="385"/>
        <v>0</v>
      </c>
      <c r="T1202" s="9">
        <f t="shared" si="385"/>
        <v>0</v>
      </c>
      <c r="U1202" s="10">
        <f t="shared" ref="U1202:U1233" si="386">G1202/F1202</f>
        <v>1</v>
      </c>
    </row>
    <row r="1203" spans="2:21">
      <c r="B1203" s="11"/>
      <c r="C1203" s="6"/>
      <c r="D1203" s="6" t="s">
        <v>37</v>
      </c>
      <c r="E1203" s="17" t="s">
        <v>38</v>
      </c>
      <c r="F1203" s="18">
        <v>5000</v>
      </c>
      <c r="G1203" s="9">
        <f>SUM(H1203+Q1203)</f>
        <v>5000</v>
      </c>
      <c r="H1203" s="9">
        <f>SUM(I1203+L1203+M1203+N1203+O1203+P1203)</f>
        <v>5000</v>
      </c>
      <c r="I1203" s="9">
        <f>SUM(J1203:K1203)</f>
        <v>5000</v>
      </c>
      <c r="J1203" s="9">
        <v>0</v>
      </c>
      <c r="K1203" s="9">
        <v>5000</v>
      </c>
      <c r="L1203" s="9">
        <v>0</v>
      </c>
      <c r="M1203" s="9">
        <v>0</v>
      </c>
      <c r="N1203" s="9">
        <v>0</v>
      </c>
      <c r="O1203" s="9">
        <v>0</v>
      </c>
      <c r="P1203" s="9">
        <v>0</v>
      </c>
      <c r="Q1203" s="9">
        <f>SUM(R1203+T1203)</f>
        <v>0</v>
      </c>
      <c r="R1203" s="9">
        <v>0</v>
      </c>
      <c r="S1203" s="9">
        <v>0</v>
      </c>
      <c r="T1203" s="9">
        <v>0</v>
      </c>
      <c r="U1203" s="10">
        <f t="shared" si="386"/>
        <v>1</v>
      </c>
    </row>
    <row r="1204" spans="2:21">
      <c r="B1204" s="11"/>
      <c r="C1204" s="6" t="s">
        <v>437</v>
      </c>
      <c r="D1204" s="6"/>
      <c r="E1204" s="17" t="s">
        <v>42</v>
      </c>
      <c r="F1204" s="9">
        <f t="shared" ref="F1204:S1204" si="387">SUM(F1205:F1216)</f>
        <v>10615804</v>
      </c>
      <c r="G1204" s="9">
        <f t="shared" si="387"/>
        <v>2108767</v>
      </c>
      <c r="H1204" s="9">
        <f t="shared" si="387"/>
        <v>1086483</v>
      </c>
      <c r="I1204" s="9">
        <f t="shared" si="387"/>
        <v>1056483</v>
      </c>
      <c r="J1204" s="9">
        <f t="shared" si="387"/>
        <v>80000</v>
      </c>
      <c r="K1204" s="9">
        <f t="shared" si="387"/>
        <v>976483</v>
      </c>
      <c r="L1204" s="9">
        <f t="shared" si="387"/>
        <v>30000</v>
      </c>
      <c r="M1204" s="9">
        <f t="shared" si="387"/>
        <v>0</v>
      </c>
      <c r="N1204" s="9">
        <f t="shared" si="387"/>
        <v>0</v>
      </c>
      <c r="O1204" s="9">
        <f t="shared" si="387"/>
        <v>0</v>
      </c>
      <c r="P1204" s="9">
        <f t="shared" si="387"/>
        <v>0</v>
      </c>
      <c r="Q1204" s="9">
        <f t="shared" si="387"/>
        <v>1022284</v>
      </c>
      <c r="R1204" s="9">
        <f t="shared" si="387"/>
        <v>1022284</v>
      </c>
      <c r="S1204" s="9">
        <f t="shared" si="387"/>
        <v>310068</v>
      </c>
      <c r="T1204" s="9">
        <f>SUM(T1206:T1216)</f>
        <v>0</v>
      </c>
      <c r="U1204" s="10">
        <f t="shared" si="386"/>
        <v>0.19864411588608832</v>
      </c>
    </row>
    <row r="1205" spans="2:21" ht="22.5">
      <c r="B1205" s="6"/>
      <c r="C1205" s="6"/>
      <c r="D1205" s="6">
        <v>2800</v>
      </c>
      <c r="E1205" s="17" t="s">
        <v>164</v>
      </c>
      <c r="F1205" s="9">
        <v>9000</v>
      </c>
      <c r="G1205" s="9">
        <v>0</v>
      </c>
      <c r="H1205" s="9">
        <v>0</v>
      </c>
      <c r="I1205" s="9">
        <v>0</v>
      </c>
      <c r="J1205" s="9">
        <v>0</v>
      </c>
      <c r="K1205" s="9">
        <v>0</v>
      </c>
      <c r="L1205" s="9">
        <v>0</v>
      </c>
      <c r="M1205" s="9">
        <v>0</v>
      </c>
      <c r="N1205" s="9">
        <v>0</v>
      </c>
      <c r="O1205" s="9">
        <v>0</v>
      </c>
      <c r="P1205" s="9">
        <v>0</v>
      </c>
      <c r="Q1205" s="9">
        <v>0</v>
      </c>
      <c r="R1205" s="9">
        <v>0</v>
      </c>
      <c r="S1205" s="9">
        <v>0</v>
      </c>
      <c r="T1205" s="9">
        <v>0</v>
      </c>
      <c r="U1205" s="10">
        <f t="shared" si="386"/>
        <v>0</v>
      </c>
    </row>
    <row r="1206" spans="2:21" ht="45">
      <c r="B1206" s="11"/>
      <c r="C1206" s="6"/>
      <c r="D1206" s="6" t="s">
        <v>438</v>
      </c>
      <c r="E1206" s="17" t="s">
        <v>439</v>
      </c>
      <c r="F1206" s="18">
        <v>18000</v>
      </c>
      <c r="G1206" s="9">
        <f>SUM(H1206+Q1206)</f>
        <v>30000</v>
      </c>
      <c r="H1206" s="9">
        <f>SUM(I1206+L1206+M1206+N1206+O1206+P1206)</f>
        <v>30000</v>
      </c>
      <c r="I1206" s="9">
        <f>SUM(J1206:K1206)</f>
        <v>0</v>
      </c>
      <c r="J1206" s="9">
        <v>0</v>
      </c>
      <c r="K1206" s="9">
        <v>0</v>
      </c>
      <c r="L1206" s="9">
        <v>30000</v>
      </c>
      <c r="M1206" s="9">
        <v>0</v>
      </c>
      <c r="N1206" s="9">
        <v>0</v>
      </c>
      <c r="O1206" s="9">
        <v>0</v>
      </c>
      <c r="P1206" s="9">
        <v>0</v>
      </c>
      <c r="Q1206" s="9">
        <f>SUM(R1206+T1206)</f>
        <v>0</v>
      </c>
      <c r="R1206" s="9">
        <v>0</v>
      </c>
      <c r="S1206" s="9">
        <v>0</v>
      </c>
      <c r="T1206" s="9">
        <v>0</v>
      </c>
      <c r="U1206" s="10">
        <f t="shared" si="386"/>
        <v>1.6666666666666667</v>
      </c>
    </row>
    <row r="1207" spans="2:21">
      <c r="B1207" s="11"/>
      <c r="C1207" s="6"/>
      <c r="D1207" s="6" t="s">
        <v>440</v>
      </c>
      <c r="E1207" s="17" t="s">
        <v>441</v>
      </c>
      <c r="F1207" s="18">
        <v>106100</v>
      </c>
      <c r="G1207" s="9">
        <f>SUM(H1207+Q1207)</f>
        <v>80000</v>
      </c>
      <c r="H1207" s="9">
        <f>SUM(I1207+L1207+M1207+N1207+O1207+P1207)</f>
        <v>80000</v>
      </c>
      <c r="I1207" s="9">
        <f>SUM(J1207:K1207)</f>
        <v>80000</v>
      </c>
      <c r="J1207" s="9">
        <v>80000</v>
      </c>
      <c r="K1207" s="9">
        <v>0</v>
      </c>
      <c r="L1207" s="9">
        <v>0</v>
      </c>
      <c r="M1207" s="9">
        <v>0</v>
      </c>
      <c r="N1207" s="9">
        <v>0</v>
      </c>
      <c r="O1207" s="9">
        <v>0</v>
      </c>
      <c r="P1207" s="9">
        <v>0</v>
      </c>
      <c r="Q1207" s="9">
        <f>SUM(R1207+T1207)</f>
        <v>0</v>
      </c>
      <c r="R1207" s="9">
        <v>0</v>
      </c>
      <c r="S1207" s="9">
        <v>0</v>
      </c>
      <c r="T1207" s="9">
        <v>0</v>
      </c>
      <c r="U1207" s="10">
        <f t="shared" si="386"/>
        <v>0.75400565504241279</v>
      </c>
    </row>
    <row r="1208" spans="2:21">
      <c r="B1208" s="6"/>
      <c r="C1208" s="6"/>
      <c r="D1208" s="6">
        <v>4210</v>
      </c>
      <c r="E1208" s="17" t="s">
        <v>65</v>
      </c>
      <c r="F1208" s="18">
        <v>16176</v>
      </c>
      <c r="G1208" s="9">
        <v>0</v>
      </c>
      <c r="H1208" s="9">
        <v>0</v>
      </c>
      <c r="I1208" s="9">
        <v>0</v>
      </c>
      <c r="J1208" s="9">
        <v>0</v>
      </c>
      <c r="K1208" s="9">
        <v>0</v>
      </c>
      <c r="L1208" s="9">
        <v>0</v>
      </c>
      <c r="M1208" s="9">
        <v>0</v>
      </c>
      <c r="N1208" s="9">
        <v>0</v>
      </c>
      <c r="O1208" s="9">
        <v>0</v>
      </c>
      <c r="P1208" s="9">
        <v>0</v>
      </c>
      <c r="Q1208" s="9">
        <v>0</v>
      </c>
      <c r="R1208" s="9">
        <v>0</v>
      </c>
      <c r="S1208" s="9">
        <v>0</v>
      </c>
      <c r="T1208" s="9">
        <v>0</v>
      </c>
      <c r="U1208" s="10">
        <f t="shared" si="386"/>
        <v>0</v>
      </c>
    </row>
    <row r="1209" spans="2:21">
      <c r="B1209" s="11"/>
      <c r="C1209" s="6"/>
      <c r="D1209" s="6" t="s">
        <v>88</v>
      </c>
      <c r="E1209" s="17" t="s">
        <v>89</v>
      </c>
      <c r="F1209" s="18">
        <v>35000</v>
      </c>
      <c r="G1209" s="9">
        <f>SUM(H1209+Q1209)</f>
        <v>42000</v>
      </c>
      <c r="H1209" s="9">
        <f>SUM(I1209+L1209+M1209+N1209+O1209+P1209)</f>
        <v>42000</v>
      </c>
      <c r="I1209" s="9">
        <f>SUM(J1209:K1209)</f>
        <v>42000</v>
      </c>
      <c r="J1209" s="9">
        <v>0</v>
      </c>
      <c r="K1209" s="9">
        <v>42000</v>
      </c>
      <c r="L1209" s="9">
        <v>0</v>
      </c>
      <c r="M1209" s="9">
        <v>0</v>
      </c>
      <c r="N1209" s="9">
        <v>0</v>
      </c>
      <c r="O1209" s="9">
        <v>0</v>
      </c>
      <c r="P1209" s="9">
        <v>0</v>
      </c>
      <c r="Q1209" s="9">
        <f>SUM(R1209+T1209)</f>
        <v>0</v>
      </c>
      <c r="R1209" s="9">
        <v>0</v>
      </c>
      <c r="S1209" s="9">
        <v>0</v>
      </c>
      <c r="T1209" s="9">
        <v>0</v>
      </c>
      <c r="U1209" s="10">
        <f t="shared" si="386"/>
        <v>1.2</v>
      </c>
    </row>
    <row r="1210" spans="2:21">
      <c r="B1210" s="6"/>
      <c r="C1210" s="6"/>
      <c r="D1210" s="6">
        <v>4270</v>
      </c>
      <c r="E1210" s="17" t="s">
        <v>98</v>
      </c>
      <c r="F1210" s="18">
        <v>30000</v>
      </c>
      <c r="G1210" s="9">
        <v>0</v>
      </c>
      <c r="H1210" s="9">
        <v>0</v>
      </c>
      <c r="I1210" s="9">
        <v>0</v>
      </c>
      <c r="J1210" s="9">
        <v>0</v>
      </c>
      <c r="K1210" s="9">
        <v>0</v>
      </c>
      <c r="L1210" s="9">
        <v>0</v>
      </c>
      <c r="M1210" s="9">
        <v>0</v>
      </c>
      <c r="N1210" s="9">
        <v>0</v>
      </c>
      <c r="O1210" s="9">
        <v>0</v>
      </c>
      <c r="P1210" s="9">
        <v>0</v>
      </c>
      <c r="Q1210" s="9">
        <v>0</v>
      </c>
      <c r="R1210" s="9">
        <v>0</v>
      </c>
      <c r="S1210" s="9">
        <v>0</v>
      </c>
      <c r="T1210" s="9">
        <v>0</v>
      </c>
      <c r="U1210" s="10">
        <f t="shared" si="386"/>
        <v>0</v>
      </c>
    </row>
    <row r="1211" spans="2:21">
      <c r="B1211" s="11"/>
      <c r="C1211" s="6"/>
      <c r="D1211" s="6" t="s">
        <v>37</v>
      </c>
      <c r="E1211" s="17" t="s">
        <v>38</v>
      </c>
      <c r="F1211" s="18">
        <v>335981</v>
      </c>
      <c r="G1211" s="9">
        <f t="shared" ref="G1211:G1216" si="388">SUM(H1211+Q1211)</f>
        <v>228483</v>
      </c>
      <c r="H1211" s="9">
        <f t="shared" ref="H1211:H1216" si="389">SUM(I1211+L1211+M1211+N1211+O1211+P1211)</f>
        <v>228483</v>
      </c>
      <c r="I1211" s="9">
        <f t="shared" ref="I1211:I1216" si="390">SUM(J1211:K1211)</f>
        <v>228483</v>
      </c>
      <c r="J1211" s="9">
        <v>0</v>
      </c>
      <c r="K1211" s="9">
        <v>228483</v>
      </c>
      <c r="L1211" s="9">
        <v>0</v>
      </c>
      <c r="M1211" s="9">
        <v>0</v>
      </c>
      <c r="N1211" s="9">
        <v>0</v>
      </c>
      <c r="O1211" s="9">
        <v>0</v>
      </c>
      <c r="P1211" s="9">
        <v>0</v>
      </c>
      <c r="Q1211" s="9">
        <f t="shared" ref="Q1211:Q1216" si="391">SUM(R1211+T1211)</f>
        <v>0</v>
      </c>
      <c r="R1211" s="9">
        <v>0</v>
      </c>
      <c r="S1211" s="9">
        <v>0</v>
      </c>
      <c r="T1211" s="9">
        <v>0</v>
      </c>
      <c r="U1211" s="10">
        <f t="shared" si="386"/>
        <v>0.6800473836318125</v>
      </c>
    </row>
    <row r="1212" spans="2:21" ht="22.5">
      <c r="B1212" s="11"/>
      <c r="C1212" s="6"/>
      <c r="D1212" s="6" t="s">
        <v>104</v>
      </c>
      <c r="E1212" s="17" t="s">
        <v>105</v>
      </c>
      <c r="F1212" s="18">
        <v>24740</v>
      </c>
      <c r="G1212" s="9">
        <f t="shared" si="388"/>
        <v>6000</v>
      </c>
      <c r="H1212" s="9">
        <f t="shared" si="389"/>
        <v>6000</v>
      </c>
      <c r="I1212" s="9">
        <f t="shared" si="390"/>
        <v>6000</v>
      </c>
      <c r="J1212" s="9">
        <v>0</v>
      </c>
      <c r="K1212" s="9">
        <v>6000</v>
      </c>
      <c r="L1212" s="9">
        <v>0</v>
      </c>
      <c r="M1212" s="9">
        <v>0</v>
      </c>
      <c r="N1212" s="9">
        <v>0</v>
      </c>
      <c r="O1212" s="9">
        <v>0</v>
      </c>
      <c r="P1212" s="9">
        <v>0</v>
      </c>
      <c r="Q1212" s="9">
        <f t="shared" si="391"/>
        <v>0</v>
      </c>
      <c r="R1212" s="9">
        <v>0</v>
      </c>
      <c r="S1212" s="9">
        <v>0</v>
      </c>
      <c r="T1212" s="9">
        <v>0</v>
      </c>
      <c r="U1212" s="10">
        <f t="shared" si="386"/>
        <v>0.24252223120452709</v>
      </c>
    </row>
    <row r="1213" spans="2:21">
      <c r="B1213" s="11"/>
      <c r="C1213" s="6"/>
      <c r="D1213" s="6" t="s">
        <v>109</v>
      </c>
      <c r="E1213" s="17" t="s">
        <v>110</v>
      </c>
      <c r="F1213" s="18">
        <v>779604</v>
      </c>
      <c r="G1213" s="9">
        <f t="shared" si="388"/>
        <v>700000</v>
      </c>
      <c r="H1213" s="9">
        <f t="shared" si="389"/>
        <v>700000</v>
      </c>
      <c r="I1213" s="9">
        <f t="shared" si="390"/>
        <v>700000</v>
      </c>
      <c r="J1213" s="9">
        <v>0</v>
      </c>
      <c r="K1213" s="9">
        <v>700000</v>
      </c>
      <c r="L1213" s="9">
        <v>0</v>
      </c>
      <c r="M1213" s="9">
        <v>0</v>
      </c>
      <c r="N1213" s="9">
        <v>0</v>
      </c>
      <c r="O1213" s="9">
        <v>0</v>
      </c>
      <c r="P1213" s="9">
        <v>0</v>
      </c>
      <c r="Q1213" s="9">
        <f t="shared" si="391"/>
        <v>0</v>
      </c>
      <c r="R1213" s="9">
        <v>0</v>
      </c>
      <c r="S1213" s="9">
        <v>0</v>
      </c>
      <c r="T1213" s="9">
        <v>0</v>
      </c>
      <c r="U1213" s="10">
        <f t="shared" si="386"/>
        <v>0.89789175017059941</v>
      </c>
    </row>
    <row r="1214" spans="2:21">
      <c r="B1214" s="11"/>
      <c r="C1214" s="6"/>
      <c r="D1214" s="6" t="s">
        <v>106</v>
      </c>
      <c r="E1214" s="17" t="s">
        <v>100</v>
      </c>
      <c r="F1214" s="18">
        <v>666066</v>
      </c>
      <c r="G1214" s="9">
        <f t="shared" si="388"/>
        <v>712216</v>
      </c>
      <c r="H1214" s="9">
        <f t="shared" si="389"/>
        <v>0</v>
      </c>
      <c r="I1214" s="9">
        <f t="shared" si="390"/>
        <v>0</v>
      </c>
      <c r="J1214" s="9">
        <v>0</v>
      </c>
      <c r="K1214" s="9">
        <v>0</v>
      </c>
      <c r="L1214" s="9">
        <v>0</v>
      </c>
      <c r="M1214" s="9">
        <v>0</v>
      </c>
      <c r="N1214" s="9">
        <v>0</v>
      </c>
      <c r="O1214" s="9">
        <v>0</v>
      </c>
      <c r="P1214" s="9">
        <v>0</v>
      </c>
      <c r="Q1214" s="9">
        <f t="shared" si="391"/>
        <v>712216</v>
      </c>
      <c r="R1214" s="9">
        <v>712216</v>
      </c>
      <c r="S1214" s="9">
        <v>0</v>
      </c>
      <c r="T1214" s="9">
        <v>0</v>
      </c>
      <c r="U1214" s="10">
        <f t="shared" si="386"/>
        <v>1.0692874279726032</v>
      </c>
    </row>
    <row r="1215" spans="2:21">
      <c r="B1215" s="11"/>
      <c r="C1215" s="6"/>
      <c r="D1215" s="6" t="s">
        <v>425</v>
      </c>
      <c r="E1215" s="17" t="s">
        <v>100</v>
      </c>
      <c r="F1215" s="18">
        <v>4746823</v>
      </c>
      <c r="G1215" s="9">
        <f t="shared" si="388"/>
        <v>102350</v>
      </c>
      <c r="H1215" s="9">
        <f t="shared" si="389"/>
        <v>0</v>
      </c>
      <c r="I1215" s="9">
        <f t="shared" si="390"/>
        <v>0</v>
      </c>
      <c r="J1215" s="9">
        <v>0</v>
      </c>
      <c r="K1215" s="9">
        <v>0</v>
      </c>
      <c r="L1215" s="9">
        <v>0</v>
      </c>
      <c r="M1215" s="9">
        <v>0</v>
      </c>
      <c r="N1215" s="9">
        <v>0</v>
      </c>
      <c r="O1215" s="9">
        <v>0</v>
      </c>
      <c r="P1215" s="9">
        <v>0</v>
      </c>
      <c r="Q1215" s="9">
        <f t="shared" si="391"/>
        <v>102350</v>
      </c>
      <c r="R1215" s="9">
        <v>102350</v>
      </c>
      <c r="S1215" s="9">
        <v>102350</v>
      </c>
      <c r="T1215" s="9">
        <v>0</v>
      </c>
      <c r="U1215" s="10">
        <f t="shared" si="386"/>
        <v>2.1561789853971804E-2</v>
      </c>
    </row>
    <row r="1216" spans="2:21">
      <c r="B1216" s="11"/>
      <c r="C1216" s="6"/>
      <c r="D1216" s="6" t="s">
        <v>426</v>
      </c>
      <c r="E1216" s="17" t="s">
        <v>100</v>
      </c>
      <c r="F1216" s="18">
        <v>3848314</v>
      </c>
      <c r="G1216" s="9">
        <f t="shared" si="388"/>
        <v>207718</v>
      </c>
      <c r="H1216" s="9">
        <f t="shared" si="389"/>
        <v>0</v>
      </c>
      <c r="I1216" s="9">
        <f t="shared" si="390"/>
        <v>0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f t="shared" si="391"/>
        <v>207718</v>
      </c>
      <c r="R1216" s="9">
        <v>207718</v>
      </c>
      <c r="S1216" s="9">
        <v>207718</v>
      </c>
      <c r="T1216" s="9">
        <v>0</v>
      </c>
      <c r="U1216" s="10">
        <f t="shared" si="386"/>
        <v>5.3976364714521739E-2</v>
      </c>
    </row>
    <row r="1217" spans="2:21">
      <c r="B1217" s="5" t="s">
        <v>442</v>
      </c>
      <c r="C1217" s="6"/>
      <c r="D1217" s="6"/>
      <c r="E1217" s="17" t="s">
        <v>55</v>
      </c>
      <c r="F1217" s="9">
        <f t="shared" ref="F1217:T1217" si="392">SUM(F1218+F1221+F1225+F1228+F1231+F1233+F1239)</f>
        <v>39993421</v>
      </c>
      <c r="G1217" s="9">
        <f t="shared" si="392"/>
        <v>20142775</v>
      </c>
      <c r="H1217" s="9">
        <f t="shared" si="392"/>
        <v>11504140</v>
      </c>
      <c r="I1217" s="9">
        <f t="shared" si="392"/>
        <v>1138140</v>
      </c>
      <c r="J1217" s="9">
        <f t="shared" si="392"/>
        <v>346039</v>
      </c>
      <c r="K1217" s="9">
        <f t="shared" si="392"/>
        <v>792101</v>
      </c>
      <c r="L1217" s="9">
        <f t="shared" si="392"/>
        <v>10345000</v>
      </c>
      <c r="M1217" s="9">
        <f t="shared" si="392"/>
        <v>21000</v>
      </c>
      <c r="N1217" s="9">
        <f t="shared" si="392"/>
        <v>0</v>
      </c>
      <c r="O1217" s="9">
        <f t="shared" si="392"/>
        <v>0</v>
      </c>
      <c r="P1217" s="9">
        <f t="shared" si="392"/>
        <v>0</v>
      </c>
      <c r="Q1217" s="9">
        <f t="shared" si="392"/>
        <v>8638635</v>
      </c>
      <c r="R1217" s="9">
        <f t="shared" si="392"/>
        <v>8638635</v>
      </c>
      <c r="S1217" s="9">
        <f t="shared" si="392"/>
        <v>4998635</v>
      </c>
      <c r="T1217" s="9">
        <f t="shared" si="392"/>
        <v>0</v>
      </c>
      <c r="U1217" s="10">
        <f t="shared" si="386"/>
        <v>0.50365221319776565</v>
      </c>
    </row>
    <row r="1218" spans="2:21">
      <c r="B1218" s="11"/>
      <c r="C1218" s="6" t="s">
        <v>443</v>
      </c>
      <c r="D1218" s="6"/>
      <c r="E1218" s="17" t="s">
        <v>444</v>
      </c>
      <c r="F1218" s="9">
        <f t="shared" ref="F1218:T1218" si="393">SUM(F1219:F1220)</f>
        <v>1994000</v>
      </c>
      <c r="G1218" s="9">
        <f t="shared" si="393"/>
        <v>1915000</v>
      </c>
      <c r="H1218" s="9">
        <f t="shared" si="393"/>
        <v>1915000</v>
      </c>
      <c r="I1218" s="9">
        <f t="shared" si="393"/>
        <v>0</v>
      </c>
      <c r="J1218" s="9">
        <f t="shared" si="393"/>
        <v>0</v>
      </c>
      <c r="K1218" s="9">
        <f t="shared" si="393"/>
        <v>0</v>
      </c>
      <c r="L1218" s="9">
        <f t="shared" si="393"/>
        <v>1915000</v>
      </c>
      <c r="M1218" s="9">
        <f t="shared" si="393"/>
        <v>0</v>
      </c>
      <c r="N1218" s="9">
        <f t="shared" si="393"/>
        <v>0</v>
      </c>
      <c r="O1218" s="9">
        <f t="shared" si="393"/>
        <v>0</v>
      </c>
      <c r="P1218" s="9">
        <f t="shared" si="393"/>
        <v>0</v>
      </c>
      <c r="Q1218" s="9">
        <f t="shared" si="393"/>
        <v>0</v>
      </c>
      <c r="R1218" s="9">
        <f t="shared" si="393"/>
        <v>0</v>
      </c>
      <c r="S1218" s="9">
        <f t="shared" si="393"/>
        <v>0</v>
      </c>
      <c r="T1218" s="9">
        <f t="shared" si="393"/>
        <v>0</v>
      </c>
      <c r="U1218" s="10">
        <f t="shared" si="386"/>
        <v>0.96038114343029091</v>
      </c>
    </row>
    <row r="1219" spans="2:21" ht="22.5">
      <c r="B1219" s="11"/>
      <c r="C1219" s="6"/>
      <c r="D1219" s="6" t="s">
        <v>445</v>
      </c>
      <c r="E1219" s="17" t="s">
        <v>446</v>
      </c>
      <c r="F1219" s="18">
        <v>1914000</v>
      </c>
      <c r="G1219" s="9">
        <f>SUM(H1219+Q1219)</f>
        <v>1915000</v>
      </c>
      <c r="H1219" s="9">
        <f>SUM(I1219+L1219+M1219+N1219+O1219+P1219)</f>
        <v>1915000</v>
      </c>
      <c r="I1219" s="9">
        <f>SUM(J1219:K1219)</f>
        <v>0</v>
      </c>
      <c r="J1219" s="9">
        <v>0</v>
      </c>
      <c r="K1219" s="9">
        <v>0</v>
      </c>
      <c r="L1219" s="9">
        <v>1915000</v>
      </c>
      <c r="M1219" s="9">
        <v>0</v>
      </c>
      <c r="N1219" s="9">
        <v>0</v>
      </c>
      <c r="O1219" s="9">
        <v>0</v>
      </c>
      <c r="P1219" s="9">
        <v>0</v>
      </c>
      <c r="Q1219" s="9">
        <f>SUM(R1219+T1219)</f>
        <v>0</v>
      </c>
      <c r="R1219" s="9">
        <v>0</v>
      </c>
      <c r="S1219" s="9">
        <v>0</v>
      </c>
      <c r="T1219" s="9">
        <v>0</v>
      </c>
      <c r="U1219" s="10">
        <f t="shared" si="386"/>
        <v>1.0005224660397074</v>
      </c>
    </row>
    <row r="1220" spans="2:21" ht="45">
      <c r="B1220" s="6"/>
      <c r="C1220" s="6"/>
      <c r="D1220" s="6">
        <v>6220</v>
      </c>
      <c r="E1220" s="17" t="s">
        <v>316</v>
      </c>
      <c r="F1220" s="18">
        <v>80000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10">
        <f t="shared" si="386"/>
        <v>0</v>
      </c>
    </row>
    <row r="1221" spans="2:21">
      <c r="B1221" s="11"/>
      <c r="C1221" s="6" t="s">
        <v>447</v>
      </c>
      <c r="D1221" s="6"/>
      <c r="E1221" s="17" t="s">
        <v>448</v>
      </c>
      <c r="F1221" s="9">
        <f t="shared" ref="F1221:T1221" si="394">SUM(F1222:F1224)</f>
        <v>15885315</v>
      </c>
      <c r="G1221" s="9">
        <f t="shared" si="394"/>
        <v>2070000</v>
      </c>
      <c r="H1221" s="9">
        <f t="shared" si="394"/>
        <v>1470000</v>
      </c>
      <c r="I1221" s="9">
        <f t="shared" si="394"/>
        <v>0</v>
      </c>
      <c r="J1221" s="9">
        <f t="shared" si="394"/>
        <v>0</v>
      </c>
      <c r="K1221" s="9">
        <f t="shared" si="394"/>
        <v>0</v>
      </c>
      <c r="L1221" s="9">
        <f t="shared" si="394"/>
        <v>1470000</v>
      </c>
      <c r="M1221" s="9">
        <f t="shared" si="394"/>
        <v>0</v>
      </c>
      <c r="N1221" s="9">
        <f t="shared" si="394"/>
        <v>0</v>
      </c>
      <c r="O1221" s="9">
        <f t="shared" si="394"/>
        <v>0</v>
      </c>
      <c r="P1221" s="9">
        <f t="shared" si="394"/>
        <v>0</v>
      </c>
      <c r="Q1221" s="9">
        <f t="shared" si="394"/>
        <v>600000</v>
      </c>
      <c r="R1221" s="9">
        <f t="shared" si="394"/>
        <v>600000</v>
      </c>
      <c r="S1221" s="9">
        <f t="shared" si="394"/>
        <v>0</v>
      </c>
      <c r="T1221" s="9">
        <f t="shared" si="394"/>
        <v>0</v>
      </c>
      <c r="U1221" s="10">
        <f t="shared" si="386"/>
        <v>0.13030903069910796</v>
      </c>
    </row>
    <row r="1222" spans="2:21" ht="22.5">
      <c r="B1222" s="11"/>
      <c r="C1222" s="6"/>
      <c r="D1222" s="6" t="s">
        <v>445</v>
      </c>
      <c r="E1222" s="17" t="s">
        <v>446</v>
      </c>
      <c r="F1222" s="18">
        <v>1466478</v>
      </c>
      <c r="G1222" s="9">
        <f>SUM(H1222+Q1222)</f>
        <v>1470000</v>
      </c>
      <c r="H1222" s="9">
        <f>SUM(I1222+L1222+M1222+N1222+O1222+P1222)</f>
        <v>1470000</v>
      </c>
      <c r="I1222" s="9">
        <f>SUM(J1222:K1222)</f>
        <v>0</v>
      </c>
      <c r="J1222" s="9">
        <v>0</v>
      </c>
      <c r="K1222" s="9">
        <v>0</v>
      </c>
      <c r="L1222" s="9">
        <v>1470000</v>
      </c>
      <c r="M1222" s="9">
        <v>0</v>
      </c>
      <c r="N1222" s="9">
        <v>0</v>
      </c>
      <c r="O1222" s="9">
        <v>0</v>
      </c>
      <c r="P1222" s="9">
        <v>0</v>
      </c>
      <c r="Q1222" s="9">
        <f>SUM(R1222+T1222)</f>
        <v>0</v>
      </c>
      <c r="R1222" s="9">
        <v>0</v>
      </c>
      <c r="S1222" s="9">
        <v>0</v>
      </c>
      <c r="T1222" s="9">
        <v>0</v>
      </c>
      <c r="U1222" s="10">
        <f t="shared" si="386"/>
        <v>1.0024016725787908</v>
      </c>
    </row>
    <row r="1223" spans="2:21">
      <c r="B1223" s="11"/>
      <c r="C1223" s="6"/>
      <c r="D1223" s="6" t="s">
        <v>106</v>
      </c>
      <c r="E1223" s="17" t="s">
        <v>100</v>
      </c>
      <c r="F1223" s="18">
        <v>14393837</v>
      </c>
      <c r="G1223" s="9">
        <f>SUM(H1223+Q1223)</f>
        <v>600000</v>
      </c>
      <c r="H1223" s="9">
        <f>SUM(I1223+L1223+M1223+N1223+O1223+P1223)</f>
        <v>0</v>
      </c>
      <c r="I1223" s="9">
        <f>SUM(J1223:K1223)</f>
        <v>0</v>
      </c>
      <c r="J1223" s="9">
        <v>0</v>
      </c>
      <c r="K1223" s="9">
        <v>0</v>
      </c>
      <c r="L1223" s="9">
        <v>0</v>
      </c>
      <c r="M1223" s="9">
        <v>0</v>
      </c>
      <c r="N1223" s="9">
        <v>0</v>
      </c>
      <c r="O1223" s="9">
        <v>0</v>
      </c>
      <c r="P1223" s="9">
        <v>0</v>
      </c>
      <c r="Q1223" s="9">
        <f>SUM(R1223+T1223)</f>
        <v>600000</v>
      </c>
      <c r="R1223" s="9">
        <v>600000</v>
      </c>
      <c r="S1223" s="9">
        <v>0</v>
      </c>
      <c r="T1223" s="9">
        <v>0</v>
      </c>
      <c r="U1223" s="10">
        <f t="shared" si="386"/>
        <v>4.1684507056735459E-2</v>
      </c>
    </row>
    <row r="1224" spans="2:21" ht="45">
      <c r="B1224" s="6"/>
      <c r="C1224" s="6"/>
      <c r="D1224" s="6">
        <v>6220</v>
      </c>
      <c r="E1224" s="17" t="s">
        <v>316</v>
      </c>
      <c r="F1224" s="18">
        <v>25000</v>
      </c>
      <c r="G1224" s="9">
        <v>0</v>
      </c>
      <c r="H1224" s="9">
        <v>0</v>
      </c>
      <c r="I1224" s="9">
        <v>0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10">
        <f t="shared" si="386"/>
        <v>0</v>
      </c>
    </row>
    <row r="1225" spans="2:21">
      <c r="B1225" s="11"/>
      <c r="C1225" s="6" t="s">
        <v>449</v>
      </c>
      <c r="D1225" s="6"/>
      <c r="E1225" s="17" t="s">
        <v>450</v>
      </c>
      <c r="F1225" s="9">
        <f t="shared" ref="F1225:T1225" si="395">SUM(F1226:F1227)</f>
        <v>2222720</v>
      </c>
      <c r="G1225" s="9">
        <f t="shared" si="395"/>
        <v>2110000</v>
      </c>
      <c r="H1225" s="9">
        <f t="shared" si="395"/>
        <v>2110000</v>
      </c>
      <c r="I1225" s="9">
        <f t="shared" si="395"/>
        <v>0</v>
      </c>
      <c r="J1225" s="9">
        <f t="shared" si="395"/>
        <v>0</v>
      </c>
      <c r="K1225" s="9">
        <f t="shared" si="395"/>
        <v>0</v>
      </c>
      <c r="L1225" s="9">
        <f t="shared" si="395"/>
        <v>2110000</v>
      </c>
      <c r="M1225" s="9">
        <f t="shared" si="395"/>
        <v>0</v>
      </c>
      <c r="N1225" s="9">
        <f t="shared" si="395"/>
        <v>0</v>
      </c>
      <c r="O1225" s="9">
        <f t="shared" si="395"/>
        <v>0</v>
      </c>
      <c r="P1225" s="9">
        <f t="shared" si="395"/>
        <v>0</v>
      </c>
      <c r="Q1225" s="9">
        <f t="shared" si="395"/>
        <v>0</v>
      </c>
      <c r="R1225" s="9">
        <f t="shared" si="395"/>
        <v>0</v>
      </c>
      <c r="S1225" s="9">
        <f t="shared" si="395"/>
        <v>0</v>
      </c>
      <c r="T1225" s="9">
        <f t="shared" si="395"/>
        <v>0</v>
      </c>
      <c r="U1225" s="10">
        <f t="shared" si="386"/>
        <v>0.94928735963144251</v>
      </c>
    </row>
    <row r="1226" spans="2:21" ht="22.5">
      <c r="B1226" s="11"/>
      <c r="C1226" s="6"/>
      <c r="D1226" s="6" t="s">
        <v>445</v>
      </c>
      <c r="E1226" s="17" t="s">
        <v>446</v>
      </c>
      <c r="F1226" s="18">
        <v>2109000</v>
      </c>
      <c r="G1226" s="9">
        <f>SUM(H1226+Q1226)</f>
        <v>2110000</v>
      </c>
      <c r="H1226" s="9">
        <f>SUM(I1226+L1226+M1226+N1226+O1226+P1226)</f>
        <v>2110000</v>
      </c>
      <c r="I1226" s="9">
        <f>SUM(J1226:K1226)</f>
        <v>0</v>
      </c>
      <c r="J1226" s="9">
        <v>0</v>
      </c>
      <c r="K1226" s="9">
        <v>0</v>
      </c>
      <c r="L1226" s="9">
        <v>2110000</v>
      </c>
      <c r="M1226" s="9">
        <v>0</v>
      </c>
      <c r="N1226" s="9">
        <v>0</v>
      </c>
      <c r="O1226" s="9">
        <v>0</v>
      </c>
      <c r="P1226" s="9">
        <v>0</v>
      </c>
      <c r="Q1226" s="9">
        <f>SUM(R1226+T1226)</f>
        <v>0</v>
      </c>
      <c r="R1226" s="9">
        <v>0</v>
      </c>
      <c r="S1226" s="9">
        <v>0</v>
      </c>
      <c r="T1226" s="9">
        <v>0</v>
      </c>
      <c r="U1226" s="10">
        <f t="shared" si="386"/>
        <v>1.0004741583688952</v>
      </c>
    </row>
    <row r="1227" spans="2:21" ht="45">
      <c r="B1227" s="6"/>
      <c r="C1227" s="6"/>
      <c r="D1227" s="6">
        <v>6220</v>
      </c>
      <c r="E1227" s="17" t="s">
        <v>316</v>
      </c>
      <c r="F1227" s="18">
        <v>113720</v>
      </c>
      <c r="G1227" s="9">
        <v>0</v>
      </c>
      <c r="H1227" s="9">
        <v>0</v>
      </c>
      <c r="I1227" s="9">
        <v>0</v>
      </c>
      <c r="J1227" s="9">
        <v>0</v>
      </c>
      <c r="K1227" s="9">
        <v>0</v>
      </c>
      <c r="L1227" s="9">
        <v>0</v>
      </c>
      <c r="M1227" s="9">
        <v>0</v>
      </c>
      <c r="N1227" s="9">
        <v>0</v>
      </c>
      <c r="O1227" s="9">
        <v>0</v>
      </c>
      <c r="P1227" s="9">
        <v>0</v>
      </c>
      <c r="Q1227" s="9">
        <v>0</v>
      </c>
      <c r="R1227" s="9">
        <v>0</v>
      </c>
      <c r="S1227" s="9">
        <v>0</v>
      </c>
      <c r="T1227" s="9">
        <v>0</v>
      </c>
      <c r="U1227" s="10">
        <f t="shared" si="386"/>
        <v>0</v>
      </c>
    </row>
    <row r="1228" spans="2:21">
      <c r="B1228" s="11"/>
      <c r="C1228" s="6" t="s">
        <v>451</v>
      </c>
      <c r="D1228" s="6"/>
      <c r="E1228" s="17" t="s">
        <v>452</v>
      </c>
      <c r="F1228" s="9">
        <f t="shared" ref="F1228:T1228" si="396">SUM(F1229:F1230)</f>
        <v>2531992</v>
      </c>
      <c r="G1228" s="9">
        <f t="shared" si="396"/>
        <v>2500000</v>
      </c>
      <c r="H1228" s="9">
        <f t="shared" si="396"/>
        <v>2500000</v>
      </c>
      <c r="I1228" s="9">
        <f t="shared" si="396"/>
        <v>0</v>
      </c>
      <c r="J1228" s="9">
        <f t="shared" si="396"/>
        <v>0</v>
      </c>
      <c r="K1228" s="9">
        <f t="shared" si="396"/>
        <v>0</v>
      </c>
      <c r="L1228" s="9">
        <f t="shared" si="396"/>
        <v>2500000</v>
      </c>
      <c r="M1228" s="9">
        <f t="shared" si="396"/>
        <v>0</v>
      </c>
      <c r="N1228" s="9">
        <f t="shared" si="396"/>
        <v>0</v>
      </c>
      <c r="O1228" s="9">
        <f t="shared" si="396"/>
        <v>0</v>
      </c>
      <c r="P1228" s="9">
        <f t="shared" si="396"/>
        <v>0</v>
      </c>
      <c r="Q1228" s="9">
        <f t="shared" si="396"/>
        <v>0</v>
      </c>
      <c r="R1228" s="9">
        <f t="shared" si="396"/>
        <v>0</v>
      </c>
      <c r="S1228" s="9">
        <f t="shared" si="396"/>
        <v>0</v>
      </c>
      <c r="T1228" s="9">
        <f t="shared" si="396"/>
        <v>0</v>
      </c>
      <c r="U1228" s="10">
        <f t="shared" si="386"/>
        <v>0.98736488898859076</v>
      </c>
    </row>
    <row r="1229" spans="2:21" ht="22.5">
      <c r="B1229" s="11"/>
      <c r="C1229" s="6"/>
      <c r="D1229" s="6" t="s">
        <v>445</v>
      </c>
      <c r="E1229" s="17" t="s">
        <v>446</v>
      </c>
      <c r="F1229" s="18">
        <v>2496992</v>
      </c>
      <c r="G1229" s="9">
        <f>SUM(H1229+Q1229)</f>
        <v>2500000</v>
      </c>
      <c r="H1229" s="9">
        <f>SUM(I1229+L1229+M1229+N1229+O1229+P1229)</f>
        <v>2500000</v>
      </c>
      <c r="I1229" s="9">
        <f>SUM(J1229:K1229)</f>
        <v>0</v>
      </c>
      <c r="J1229" s="9">
        <v>0</v>
      </c>
      <c r="K1229" s="9">
        <v>0</v>
      </c>
      <c r="L1229" s="9">
        <v>2500000</v>
      </c>
      <c r="M1229" s="9">
        <v>0</v>
      </c>
      <c r="N1229" s="9">
        <v>0</v>
      </c>
      <c r="O1229" s="9">
        <v>0</v>
      </c>
      <c r="P1229" s="9">
        <v>0</v>
      </c>
      <c r="Q1229" s="9">
        <f>SUM(R1229+T1229)</f>
        <v>0</v>
      </c>
      <c r="R1229" s="9">
        <v>0</v>
      </c>
      <c r="S1229" s="9">
        <v>0</v>
      </c>
      <c r="T1229" s="9">
        <v>0</v>
      </c>
      <c r="U1229" s="10">
        <f t="shared" si="386"/>
        <v>1.0012046494341993</v>
      </c>
    </row>
    <row r="1230" spans="2:21" ht="45">
      <c r="B1230" s="6"/>
      <c r="C1230" s="6"/>
      <c r="D1230" s="6">
        <v>6220</v>
      </c>
      <c r="E1230" s="17" t="s">
        <v>316</v>
      </c>
      <c r="F1230" s="18">
        <v>35000</v>
      </c>
      <c r="G1230" s="9">
        <v>0</v>
      </c>
      <c r="H1230" s="9">
        <v>0</v>
      </c>
      <c r="I1230" s="9">
        <v>0</v>
      </c>
      <c r="J1230" s="9">
        <v>0</v>
      </c>
      <c r="K1230" s="9">
        <v>0</v>
      </c>
      <c r="L1230" s="9">
        <v>0</v>
      </c>
      <c r="M1230" s="9">
        <v>0</v>
      </c>
      <c r="N1230" s="9">
        <v>0</v>
      </c>
      <c r="O1230" s="9">
        <v>0</v>
      </c>
      <c r="P1230" s="9">
        <v>0</v>
      </c>
      <c r="Q1230" s="9">
        <v>0</v>
      </c>
      <c r="R1230" s="9">
        <v>0</v>
      </c>
      <c r="S1230" s="9">
        <v>0</v>
      </c>
      <c r="T1230" s="9">
        <v>0</v>
      </c>
      <c r="U1230" s="10">
        <f t="shared" si="386"/>
        <v>0</v>
      </c>
    </row>
    <row r="1231" spans="2:21">
      <c r="B1231" s="11"/>
      <c r="C1231" s="6" t="s">
        <v>453</v>
      </c>
      <c r="D1231" s="6"/>
      <c r="E1231" s="17" t="s">
        <v>454</v>
      </c>
      <c r="F1231" s="9">
        <f t="shared" ref="F1231:T1231" si="397">SUM(F1232)</f>
        <v>2140340</v>
      </c>
      <c r="G1231" s="9">
        <f t="shared" si="397"/>
        <v>2150000</v>
      </c>
      <c r="H1231" s="9">
        <f t="shared" si="397"/>
        <v>2150000</v>
      </c>
      <c r="I1231" s="9">
        <f t="shared" si="397"/>
        <v>0</v>
      </c>
      <c r="J1231" s="9">
        <f t="shared" si="397"/>
        <v>0</v>
      </c>
      <c r="K1231" s="9">
        <f t="shared" si="397"/>
        <v>0</v>
      </c>
      <c r="L1231" s="9">
        <f t="shared" si="397"/>
        <v>2150000</v>
      </c>
      <c r="M1231" s="9">
        <f t="shared" si="397"/>
        <v>0</v>
      </c>
      <c r="N1231" s="9">
        <f t="shared" si="397"/>
        <v>0</v>
      </c>
      <c r="O1231" s="9">
        <f t="shared" si="397"/>
        <v>0</v>
      </c>
      <c r="P1231" s="9">
        <f t="shared" si="397"/>
        <v>0</v>
      </c>
      <c r="Q1231" s="9">
        <f t="shared" si="397"/>
        <v>0</v>
      </c>
      <c r="R1231" s="9">
        <f t="shared" si="397"/>
        <v>0</v>
      </c>
      <c r="S1231" s="9">
        <f t="shared" si="397"/>
        <v>0</v>
      </c>
      <c r="T1231" s="9">
        <f t="shared" si="397"/>
        <v>0</v>
      </c>
      <c r="U1231" s="10">
        <f t="shared" si="386"/>
        <v>1.0045133016249754</v>
      </c>
    </row>
    <row r="1232" spans="2:21" ht="22.5">
      <c r="B1232" s="11"/>
      <c r="C1232" s="6"/>
      <c r="D1232" s="6" t="s">
        <v>445</v>
      </c>
      <c r="E1232" s="17" t="s">
        <v>446</v>
      </c>
      <c r="F1232" s="18">
        <v>2140340</v>
      </c>
      <c r="G1232" s="9">
        <f>SUM(H1232+Q1232)</f>
        <v>2150000</v>
      </c>
      <c r="H1232" s="9">
        <f>SUM(I1232+L1232+M1232+N1232+O1232+P1232)</f>
        <v>2150000</v>
      </c>
      <c r="I1232" s="9">
        <f>SUM(J1232:K1232)</f>
        <v>0</v>
      </c>
      <c r="J1232" s="9">
        <v>0</v>
      </c>
      <c r="K1232" s="9">
        <v>0</v>
      </c>
      <c r="L1232" s="9">
        <v>2150000</v>
      </c>
      <c r="M1232" s="9">
        <v>0</v>
      </c>
      <c r="N1232" s="9">
        <v>0</v>
      </c>
      <c r="O1232" s="9">
        <v>0</v>
      </c>
      <c r="P1232" s="9">
        <v>0</v>
      </c>
      <c r="Q1232" s="9">
        <f>SUM(R1232+T1232)</f>
        <v>0</v>
      </c>
      <c r="R1232" s="9">
        <v>0</v>
      </c>
      <c r="S1232" s="9">
        <v>0</v>
      </c>
      <c r="T1232" s="9">
        <v>0</v>
      </c>
      <c r="U1232" s="10">
        <f t="shared" si="386"/>
        <v>1.0045133016249754</v>
      </c>
    </row>
    <row r="1233" spans="2:21">
      <c r="B1233" s="11"/>
      <c r="C1233" s="6" t="s">
        <v>455</v>
      </c>
      <c r="D1233" s="6"/>
      <c r="E1233" s="17" t="s">
        <v>456</v>
      </c>
      <c r="F1233" s="9">
        <f t="shared" ref="F1233:T1233" si="398">SUM(F1234:F1238)</f>
        <v>9185843</v>
      </c>
      <c r="G1233" s="9">
        <f t="shared" si="398"/>
        <v>50000</v>
      </c>
      <c r="H1233" s="9">
        <f t="shared" si="398"/>
        <v>50000</v>
      </c>
      <c r="I1233" s="9">
        <f t="shared" si="398"/>
        <v>0</v>
      </c>
      <c r="J1233" s="9">
        <f t="shared" si="398"/>
        <v>0</v>
      </c>
      <c r="K1233" s="9">
        <f t="shared" si="398"/>
        <v>0</v>
      </c>
      <c r="L1233" s="9">
        <f t="shared" si="398"/>
        <v>50000</v>
      </c>
      <c r="M1233" s="9">
        <f t="shared" si="398"/>
        <v>0</v>
      </c>
      <c r="N1233" s="9">
        <f t="shared" si="398"/>
        <v>0</v>
      </c>
      <c r="O1233" s="9">
        <f t="shared" si="398"/>
        <v>0</v>
      </c>
      <c r="P1233" s="9">
        <f t="shared" si="398"/>
        <v>0</v>
      </c>
      <c r="Q1233" s="9">
        <f t="shared" si="398"/>
        <v>0</v>
      </c>
      <c r="R1233" s="9">
        <f t="shared" si="398"/>
        <v>0</v>
      </c>
      <c r="S1233" s="9">
        <f t="shared" si="398"/>
        <v>0</v>
      </c>
      <c r="T1233" s="9">
        <f t="shared" si="398"/>
        <v>0</v>
      </c>
      <c r="U1233" s="10">
        <f t="shared" si="386"/>
        <v>5.4431585647610132E-3</v>
      </c>
    </row>
    <row r="1234" spans="2:21" ht="45">
      <c r="B1234" s="11"/>
      <c r="C1234" s="6"/>
      <c r="D1234" s="6">
        <v>2720</v>
      </c>
      <c r="E1234" s="17" t="s">
        <v>457</v>
      </c>
      <c r="F1234" s="18">
        <v>0</v>
      </c>
      <c r="G1234" s="9">
        <f>SUM(H1234+Q1234)</f>
        <v>50000</v>
      </c>
      <c r="H1234" s="9">
        <f>SUM(I1234+L1234+M1234+N1234+O1234+P1234)</f>
        <v>50000</v>
      </c>
      <c r="I1234" s="9">
        <f>SUM(J1234:K1234)</f>
        <v>0</v>
      </c>
      <c r="J1234" s="9">
        <v>0</v>
      </c>
      <c r="K1234" s="9">
        <v>0</v>
      </c>
      <c r="L1234" s="9">
        <v>50000</v>
      </c>
      <c r="M1234" s="9">
        <v>0</v>
      </c>
      <c r="N1234" s="9">
        <v>0</v>
      </c>
      <c r="O1234" s="9">
        <v>0</v>
      </c>
      <c r="P1234" s="9">
        <v>0</v>
      </c>
      <c r="Q1234" s="9">
        <f>SUM(R1234+T1234)</f>
        <v>0</v>
      </c>
      <c r="R1234" s="9">
        <v>0</v>
      </c>
      <c r="S1234" s="9">
        <v>0</v>
      </c>
      <c r="T1234" s="9">
        <v>0</v>
      </c>
      <c r="U1234" s="10">
        <v>0</v>
      </c>
    </row>
    <row r="1235" spans="2:21">
      <c r="B1235" s="6"/>
      <c r="C1235" s="6"/>
      <c r="D1235" s="6">
        <v>6050</v>
      </c>
      <c r="E1235" s="17" t="s">
        <v>100</v>
      </c>
      <c r="F1235" s="18">
        <v>23541</v>
      </c>
      <c r="G1235" s="9">
        <v>0</v>
      </c>
      <c r="H1235" s="9">
        <v>0</v>
      </c>
      <c r="I1235" s="9">
        <v>0</v>
      </c>
      <c r="J1235" s="9">
        <v>0</v>
      </c>
      <c r="K1235" s="9">
        <v>0</v>
      </c>
      <c r="L1235" s="9">
        <v>0</v>
      </c>
      <c r="M1235" s="9">
        <v>0</v>
      </c>
      <c r="N1235" s="9">
        <v>0</v>
      </c>
      <c r="O1235" s="9">
        <v>0</v>
      </c>
      <c r="P1235" s="9">
        <v>0</v>
      </c>
      <c r="Q1235" s="9">
        <v>0</v>
      </c>
      <c r="R1235" s="9">
        <v>0</v>
      </c>
      <c r="S1235" s="9">
        <v>0</v>
      </c>
      <c r="T1235" s="9">
        <v>0</v>
      </c>
      <c r="U1235" s="10">
        <f t="shared" ref="U1235:U1250" si="399">G1235/F1235</f>
        <v>0</v>
      </c>
    </row>
    <row r="1236" spans="2:21">
      <c r="B1236" s="6"/>
      <c r="C1236" s="6"/>
      <c r="D1236" s="6">
        <v>6057</v>
      </c>
      <c r="E1236" s="17" t="s">
        <v>100</v>
      </c>
      <c r="F1236" s="18">
        <v>2784068</v>
      </c>
      <c r="G1236" s="9">
        <v>0</v>
      </c>
      <c r="H1236" s="9">
        <v>0</v>
      </c>
      <c r="I1236" s="9">
        <v>0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10">
        <f t="shared" si="399"/>
        <v>0</v>
      </c>
    </row>
    <row r="1237" spans="2:21">
      <c r="B1237" s="6"/>
      <c r="C1237" s="6"/>
      <c r="D1237" s="6">
        <v>6059</v>
      </c>
      <c r="E1237" s="17" t="s">
        <v>100</v>
      </c>
      <c r="F1237" s="18">
        <v>3944428</v>
      </c>
      <c r="G1237" s="9">
        <v>0</v>
      </c>
      <c r="H1237" s="9">
        <v>0</v>
      </c>
      <c r="I1237" s="9">
        <v>0</v>
      </c>
      <c r="J1237" s="9">
        <v>0</v>
      </c>
      <c r="K1237" s="9">
        <v>0</v>
      </c>
      <c r="L1237" s="9">
        <v>0</v>
      </c>
      <c r="M1237" s="9">
        <v>0</v>
      </c>
      <c r="N1237" s="9">
        <v>0</v>
      </c>
      <c r="O1237" s="9">
        <v>0</v>
      </c>
      <c r="P1237" s="9">
        <v>0</v>
      </c>
      <c r="Q1237" s="9">
        <v>0</v>
      </c>
      <c r="R1237" s="9">
        <v>0</v>
      </c>
      <c r="S1237" s="9">
        <v>0</v>
      </c>
      <c r="T1237" s="9">
        <v>0</v>
      </c>
      <c r="U1237" s="10">
        <f t="shared" si="399"/>
        <v>0</v>
      </c>
    </row>
    <row r="1238" spans="2:21" ht="22.5">
      <c r="B1238" s="6"/>
      <c r="C1238" s="6"/>
      <c r="D1238" s="6">
        <v>6697</v>
      </c>
      <c r="E1238" s="17" t="s">
        <v>458</v>
      </c>
      <c r="F1238" s="18">
        <v>2433806</v>
      </c>
      <c r="G1238" s="9">
        <v>0</v>
      </c>
      <c r="H1238" s="9">
        <v>0</v>
      </c>
      <c r="I1238" s="9">
        <v>0</v>
      </c>
      <c r="J1238" s="9">
        <v>0</v>
      </c>
      <c r="K1238" s="9">
        <v>0</v>
      </c>
      <c r="L1238" s="9">
        <v>0</v>
      </c>
      <c r="M1238" s="9">
        <v>0</v>
      </c>
      <c r="N1238" s="9">
        <v>0</v>
      </c>
      <c r="O1238" s="9">
        <v>0</v>
      </c>
      <c r="P1238" s="9">
        <v>0</v>
      </c>
      <c r="Q1238" s="9">
        <v>0</v>
      </c>
      <c r="R1238" s="9">
        <v>0</v>
      </c>
      <c r="S1238" s="9">
        <v>0</v>
      </c>
      <c r="T1238" s="9">
        <v>0</v>
      </c>
      <c r="U1238" s="10">
        <f t="shared" si="399"/>
        <v>0</v>
      </c>
    </row>
    <row r="1239" spans="2:21">
      <c r="B1239" s="11"/>
      <c r="C1239" s="6" t="s">
        <v>459</v>
      </c>
      <c r="D1239" s="6"/>
      <c r="E1239" s="17" t="s">
        <v>42</v>
      </c>
      <c r="F1239" s="9">
        <f t="shared" ref="F1239:T1239" si="400">SUM(F1240:F1257)</f>
        <v>6033211</v>
      </c>
      <c r="G1239" s="9">
        <f t="shared" si="400"/>
        <v>9347775</v>
      </c>
      <c r="H1239" s="9">
        <f t="shared" si="400"/>
        <v>1309140</v>
      </c>
      <c r="I1239" s="9">
        <f t="shared" si="400"/>
        <v>1138140</v>
      </c>
      <c r="J1239" s="9">
        <f t="shared" si="400"/>
        <v>346039</v>
      </c>
      <c r="K1239" s="9">
        <f t="shared" si="400"/>
        <v>792101</v>
      </c>
      <c r="L1239" s="9">
        <f t="shared" si="400"/>
        <v>150000</v>
      </c>
      <c r="M1239" s="9">
        <f t="shared" si="400"/>
        <v>21000</v>
      </c>
      <c r="N1239" s="9">
        <f t="shared" si="400"/>
        <v>0</v>
      </c>
      <c r="O1239" s="9">
        <f t="shared" si="400"/>
        <v>0</v>
      </c>
      <c r="P1239" s="9">
        <f t="shared" si="400"/>
        <v>0</v>
      </c>
      <c r="Q1239" s="9">
        <f t="shared" si="400"/>
        <v>8038635</v>
      </c>
      <c r="R1239" s="9">
        <f t="shared" si="400"/>
        <v>8038635</v>
      </c>
      <c r="S1239" s="9">
        <f t="shared" si="400"/>
        <v>4998635</v>
      </c>
      <c r="T1239" s="9">
        <f t="shared" si="400"/>
        <v>0</v>
      </c>
      <c r="U1239" s="10">
        <f t="shared" si="399"/>
        <v>1.5493863881107424</v>
      </c>
    </row>
    <row r="1240" spans="2:21" ht="33.75">
      <c r="B1240" s="11"/>
      <c r="C1240" s="6"/>
      <c r="D1240" s="6" t="s">
        <v>116</v>
      </c>
      <c r="E1240" s="17" t="s">
        <v>117</v>
      </c>
      <c r="F1240" s="18">
        <v>180000</v>
      </c>
      <c r="G1240" s="9">
        <v>150000</v>
      </c>
      <c r="H1240" s="9">
        <v>150000</v>
      </c>
      <c r="I1240" s="9">
        <f t="shared" ref="I1240:I1251" si="401">SUM(J1240:K1240)</f>
        <v>0</v>
      </c>
      <c r="J1240" s="9">
        <v>0</v>
      </c>
      <c r="K1240" s="9">
        <v>0</v>
      </c>
      <c r="L1240" s="9">
        <v>150000</v>
      </c>
      <c r="M1240" s="9">
        <v>0</v>
      </c>
      <c r="N1240" s="9">
        <v>0</v>
      </c>
      <c r="O1240" s="9">
        <v>0</v>
      </c>
      <c r="P1240" s="9">
        <v>0</v>
      </c>
      <c r="Q1240" s="9">
        <f t="shared" ref="Q1240:Q1257" si="402">SUM(R1240+T1240)</f>
        <v>0</v>
      </c>
      <c r="R1240" s="9">
        <v>0</v>
      </c>
      <c r="S1240" s="9">
        <v>0</v>
      </c>
      <c r="T1240" s="9">
        <v>0</v>
      </c>
      <c r="U1240" s="10">
        <f t="shared" si="399"/>
        <v>0.83333333333333337</v>
      </c>
    </row>
    <row r="1241" spans="2:21" ht="22.5">
      <c r="B1241" s="11"/>
      <c r="C1241" s="6"/>
      <c r="D1241" s="6" t="s">
        <v>118</v>
      </c>
      <c r="E1241" s="17" t="s">
        <v>119</v>
      </c>
      <c r="F1241" s="18">
        <v>21000</v>
      </c>
      <c r="G1241" s="9">
        <f t="shared" ref="G1241:G1251" si="403">SUM(H1241+Q1241)</f>
        <v>21000</v>
      </c>
      <c r="H1241" s="9">
        <f t="shared" ref="H1241:H1251" si="404">SUM(I1241+L1241+M1241+N1241+O1241+P1241)</f>
        <v>21000</v>
      </c>
      <c r="I1241" s="9">
        <f t="shared" si="401"/>
        <v>0</v>
      </c>
      <c r="J1241" s="9">
        <v>0</v>
      </c>
      <c r="K1241" s="9">
        <v>0</v>
      </c>
      <c r="L1241" s="9">
        <v>0</v>
      </c>
      <c r="M1241" s="9">
        <v>21000</v>
      </c>
      <c r="N1241" s="9">
        <v>0</v>
      </c>
      <c r="O1241" s="9">
        <v>0</v>
      </c>
      <c r="P1241" s="9">
        <v>0</v>
      </c>
      <c r="Q1241" s="9">
        <f t="shared" si="402"/>
        <v>0</v>
      </c>
      <c r="R1241" s="9">
        <v>0</v>
      </c>
      <c r="S1241" s="9">
        <v>0</v>
      </c>
      <c r="T1241" s="9">
        <v>0</v>
      </c>
      <c r="U1241" s="10">
        <f t="shared" si="399"/>
        <v>1</v>
      </c>
    </row>
    <row r="1242" spans="2:21">
      <c r="B1242" s="11"/>
      <c r="C1242" s="6"/>
      <c r="D1242" s="6" t="s">
        <v>120</v>
      </c>
      <c r="E1242" s="17" t="s">
        <v>77</v>
      </c>
      <c r="F1242" s="18">
        <v>125000</v>
      </c>
      <c r="G1242" s="9">
        <f t="shared" si="403"/>
        <v>168478</v>
      </c>
      <c r="H1242" s="9">
        <f t="shared" si="404"/>
        <v>168478</v>
      </c>
      <c r="I1242" s="9">
        <f t="shared" si="401"/>
        <v>168478</v>
      </c>
      <c r="J1242" s="9">
        <v>168478</v>
      </c>
      <c r="K1242" s="9">
        <v>0</v>
      </c>
      <c r="L1242" s="9">
        <v>0</v>
      </c>
      <c r="M1242" s="9">
        <v>0</v>
      </c>
      <c r="N1242" s="9">
        <v>0</v>
      </c>
      <c r="O1242" s="9">
        <v>0</v>
      </c>
      <c r="P1242" s="9">
        <v>0</v>
      </c>
      <c r="Q1242" s="9">
        <f t="shared" si="402"/>
        <v>0</v>
      </c>
      <c r="R1242" s="9">
        <v>0</v>
      </c>
      <c r="S1242" s="9">
        <v>0</v>
      </c>
      <c r="T1242" s="9">
        <v>0</v>
      </c>
      <c r="U1242" s="10">
        <f t="shared" si="399"/>
        <v>1.3478239999999999</v>
      </c>
    </row>
    <row r="1243" spans="2:21">
      <c r="B1243" s="11"/>
      <c r="C1243" s="6"/>
      <c r="D1243" s="6" t="s">
        <v>460</v>
      </c>
      <c r="E1243" s="17" t="s">
        <v>461</v>
      </c>
      <c r="F1243" s="18">
        <v>6300</v>
      </c>
      <c r="G1243" s="9">
        <f t="shared" si="403"/>
        <v>30000</v>
      </c>
      <c r="H1243" s="9">
        <f t="shared" si="404"/>
        <v>30000</v>
      </c>
      <c r="I1243" s="9">
        <f t="shared" si="401"/>
        <v>30000</v>
      </c>
      <c r="J1243" s="9">
        <v>30000</v>
      </c>
      <c r="K1243" s="9">
        <v>0</v>
      </c>
      <c r="L1243" s="9">
        <v>0</v>
      </c>
      <c r="M1243" s="9">
        <v>0</v>
      </c>
      <c r="N1243" s="9">
        <v>0</v>
      </c>
      <c r="O1243" s="9">
        <v>0</v>
      </c>
      <c r="P1243" s="9">
        <v>0</v>
      </c>
      <c r="Q1243" s="9">
        <f t="shared" si="402"/>
        <v>0</v>
      </c>
      <c r="R1243" s="9">
        <v>0</v>
      </c>
      <c r="S1243" s="9">
        <v>0</v>
      </c>
      <c r="T1243" s="9">
        <v>0</v>
      </c>
      <c r="U1243" s="10">
        <f t="shared" si="399"/>
        <v>4.7619047619047619</v>
      </c>
    </row>
    <row r="1244" spans="2:21">
      <c r="B1244" s="11"/>
      <c r="C1244" s="6"/>
      <c r="D1244" s="6" t="s">
        <v>122</v>
      </c>
      <c r="E1244" s="17" t="s">
        <v>79</v>
      </c>
      <c r="F1244" s="18">
        <v>21490</v>
      </c>
      <c r="G1244" s="9">
        <f t="shared" si="403"/>
        <v>30674</v>
      </c>
      <c r="H1244" s="9">
        <f t="shared" si="404"/>
        <v>30674</v>
      </c>
      <c r="I1244" s="9">
        <f t="shared" si="401"/>
        <v>30674</v>
      </c>
      <c r="J1244" s="9">
        <v>30674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f t="shared" si="402"/>
        <v>0</v>
      </c>
      <c r="R1244" s="9">
        <v>0</v>
      </c>
      <c r="S1244" s="9">
        <v>0</v>
      </c>
      <c r="T1244" s="9">
        <v>0</v>
      </c>
      <c r="U1244" s="10">
        <f t="shared" si="399"/>
        <v>1.4273615635179153</v>
      </c>
    </row>
    <row r="1245" spans="2:21">
      <c r="B1245" s="11"/>
      <c r="C1245" s="6"/>
      <c r="D1245" s="6" t="s">
        <v>123</v>
      </c>
      <c r="E1245" s="17" t="s">
        <v>80</v>
      </c>
      <c r="F1245" s="18">
        <v>3063</v>
      </c>
      <c r="G1245" s="9">
        <f t="shared" si="403"/>
        <v>4372</v>
      </c>
      <c r="H1245" s="9">
        <f t="shared" si="404"/>
        <v>4372</v>
      </c>
      <c r="I1245" s="9">
        <f t="shared" si="401"/>
        <v>4372</v>
      </c>
      <c r="J1245" s="9">
        <v>4372</v>
      </c>
      <c r="K1245" s="9">
        <v>0</v>
      </c>
      <c r="L1245" s="9">
        <v>0</v>
      </c>
      <c r="M1245" s="9">
        <v>0</v>
      </c>
      <c r="N1245" s="9">
        <v>0</v>
      </c>
      <c r="O1245" s="9">
        <v>0</v>
      </c>
      <c r="P1245" s="9">
        <v>0</v>
      </c>
      <c r="Q1245" s="9">
        <f t="shared" si="402"/>
        <v>0</v>
      </c>
      <c r="R1245" s="9">
        <v>0</v>
      </c>
      <c r="S1245" s="9">
        <v>0</v>
      </c>
      <c r="T1245" s="9">
        <v>0</v>
      </c>
      <c r="U1245" s="10">
        <f t="shared" si="399"/>
        <v>1.4273587985634999</v>
      </c>
    </row>
    <row r="1246" spans="2:21">
      <c r="B1246" s="11"/>
      <c r="C1246" s="6"/>
      <c r="D1246" s="6" t="s">
        <v>103</v>
      </c>
      <c r="E1246" s="17" t="s">
        <v>81</v>
      </c>
      <c r="F1246" s="18">
        <v>106800</v>
      </c>
      <c r="G1246" s="9">
        <f t="shared" si="403"/>
        <v>110000</v>
      </c>
      <c r="H1246" s="9">
        <f t="shared" si="404"/>
        <v>110000</v>
      </c>
      <c r="I1246" s="9">
        <f t="shared" si="401"/>
        <v>110000</v>
      </c>
      <c r="J1246" s="9">
        <v>110000</v>
      </c>
      <c r="K1246" s="9">
        <v>0</v>
      </c>
      <c r="L1246" s="9">
        <v>0</v>
      </c>
      <c r="M1246" s="9">
        <v>0</v>
      </c>
      <c r="N1246" s="9">
        <v>0</v>
      </c>
      <c r="O1246" s="9">
        <v>0</v>
      </c>
      <c r="P1246" s="9">
        <v>0</v>
      </c>
      <c r="Q1246" s="9">
        <f t="shared" si="402"/>
        <v>0</v>
      </c>
      <c r="R1246" s="9">
        <v>0</v>
      </c>
      <c r="S1246" s="9">
        <v>0</v>
      </c>
      <c r="T1246" s="9">
        <v>0</v>
      </c>
      <c r="U1246" s="10">
        <f t="shared" si="399"/>
        <v>1.0299625468164795</v>
      </c>
    </row>
    <row r="1247" spans="2:21">
      <c r="B1247" s="11"/>
      <c r="C1247" s="6"/>
      <c r="D1247" s="6" t="s">
        <v>192</v>
      </c>
      <c r="E1247" s="17" t="s">
        <v>124</v>
      </c>
      <c r="F1247" s="18">
        <v>5000</v>
      </c>
      <c r="G1247" s="9">
        <f t="shared" si="403"/>
        <v>20000</v>
      </c>
      <c r="H1247" s="9">
        <f t="shared" si="404"/>
        <v>20000</v>
      </c>
      <c r="I1247" s="9">
        <f t="shared" si="401"/>
        <v>20000</v>
      </c>
      <c r="J1247" s="9">
        <v>0</v>
      </c>
      <c r="K1247" s="9">
        <v>20000</v>
      </c>
      <c r="L1247" s="9">
        <v>0</v>
      </c>
      <c r="M1247" s="9">
        <v>0</v>
      </c>
      <c r="N1247" s="9">
        <v>0</v>
      </c>
      <c r="O1247" s="9">
        <v>0</v>
      </c>
      <c r="P1247" s="9">
        <v>0</v>
      </c>
      <c r="Q1247" s="9">
        <f t="shared" si="402"/>
        <v>0</v>
      </c>
      <c r="R1247" s="9">
        <v>0</v>
      </c>
      <c r="S1247" s="9">
        <v>0</v>
      </c>
      <c r="T1247" s="9">
        <v>0</v>
      </c>
      <c r="U1247" s="10">
        <f t="shared" si="399"/>
        <v>4</v>
      </c>
    </row>
    <row r="1248" spans="2:21">
      <c r="B1248" s="11"/>
      <c r="C1248" s="6"/>
      <c r="D1248" s="6" t="s">
        <v>125</v>
      </c>
      <c r="E1248" s="17" t="s">
        <v>65</v>
      </c>
      <c r="F1248" s="18">
        <v>60000</v>
      </c>
      <c r="G1248" s="9">
        <f t="shared" si="403"/>
        <v>30000</v>
      </c>
      <c r="H1248" s="9">
        <f t="shared" si="404"/>
        <v>30000</v>
      </c>
      <c r="I1248" s="9">
        <f t="shared" si="401"/>
        <v>30000</v>
      </c>
      <c r="J1248" s="9">
        <v>0</v>
      </c>
      <c r="K1248" s="9">
        <v>30000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f t="shared" si="402"/>
        <v>0</v>
      </c>
      <c r="R1248" s="9">
        <v>0</v>
      </c>
      <c r="S1248" s="9">
        <v>0</v>
      </c>
      <c r="T1248" s="9">
        <v>0</v>
      </c>
      <c r="U1248" s="10">
        <f t="shared" si="399"/>
        <v>0.5</v>
      </c>
    </row>
    <row r="1249" spans="2:21">
      <c r="B1249" s="11"/>
      <c r="C1249" s="6"/>
      <c r="D1249" s="6" t="s">
        <v>126</v>
      </c>
      <c r="E1249" s="17" t="s">
        <v>127</v>
      </c>
      <c r="F1249" s="18">
        <v>11000</v>
      </c>
      <c r="G1249" s="9">
        <f t="shared" si="403"/>
        <v>15000</v>
      </c>
      <c r="H1249" s="9">
        <f t="shared" si="404"/>
        <v>15000</v>
      </c>
      <c r="I1249" s="9">
        <f t="shared" si="401"/>
        <v>15000</v>
      </c>
      <c r="J1249" s="9">
        <v>0</v>
      </c>
      <c r="K1249" s="9">
        <v>15000</v>
      </c>
      <c r="L1249" s="9">
        <v>0</v>
      </c>
      <c r="M1249" s="9">
        <v>0</v>
      </c>
      <c r="N1249" s="9">
        <v>0</v>
      </c>
      <c r="O1249" s="9">
        <v>0</v>
      </c>
      <c r="P1249" s="9">
        <v>0</v>
      </c>
      <c r="Q1249" s="9">
        <f t="shared" si="402"/>
        <v>0</v>
      </c>
      <c r="R1249" s="9">
        <v>0</v>
      </c>
      <c r="S1249" s="9">
        <v>0</v>
      </c>
      <c r="T1249" s="9">
        <v>0</v>
      </c>
      <c r="U1249" s="10">
        <f t="shared" si="399"/>
        <v>1.3636363636363635</v>
      </c>
    </row>
    <row r="1250" spans="2:21">
      <c r="B1250" s="11"/>
      <c r="C1250" s="6"/>
      <c r="D1250" s="6" t="s">
        <v>88</v>
      </c>
      <c r="E1250" s="17" t="s">
        <v>89</v>
      </c>
      <c r="F1250" s="18">
        <v>37000</v>
      </c>
      <c r="G1250" s="9">
        <f t="shared" si="403"/>
        <v>300000</v>
      </c>
      <c r="H1250" s="9">
        <f t="shared" si="404"/>
        <v>300000</v>
      </c>
      <c r="I1250" s="9">
        <f t="shared" si="401"/>
        <v>300000</v>
      </c>
      <c r="J1250" s="9">
        <v>0</v>
      </c>
      <c r="K1250" s="9">
        <v>300000</v>
      </c>
      <c r="L1250" s="9">
        <v>0</v>
      </c>
      <c r="M1250" s="9">
        <v>0</v>
      </c>
      <c r="N1250" s="9">
        <v>0</v>
      </c>
      <c r="O1250" s="9">
        <v>0</v>
      </c>
      <c r="P1250" s="9">
        <v>0</v>
      </c>
      <c r="Q1250" s="9">
        <f t="shared" si="402"/>
        <v>0</v>
      </c>
      <c r="R1250" s="9">
        <v>0</v>
      </c>
      <c r="S1250" s="9">
        <v>0</v>
      </c>
      <c r="T1250" s="9">
        <v>0</v>
      </c>
      <c r="U1250" s="10">
        <f t="shared" si="399"/>
        <v>8.1081081081081088</v>
      </c>
    </row>
    <row r="1251" spans="2:21">
      <c r="B1251" s="11"/>
      <c r="C1251" s="6"/>
      <c r="D1251" s="6" t="s">
        <v>97</v>
      </c>
      <c r="E1251" s="17" t="s">
        <v>98</v>
      </c>
      <c r="F1251" s="18">
        <v>0</v>
      </c>
      <c r="G1251" s="9">
        <f t="shared" si="403"/>
        <v>4000</v>
      </c>
      <c r="H1251" s="9">
        <f t="shared" si="404"/>
        <v>4000</v>
      </c>
      <c r="I1251" s="9">
        <f t="shared" si="401"/>
        <v>4000</v>
      </c>
      <c r="J1251" s="9">
        <v>0</v>
      </c>
      <c r="K1251" s="9">
        <v>4000</v>
      </c>
      <c r="L1251" s="9">
        <v>0</v>
      </c>
      <c r="M1251" s="9">
        <v>0</v>
      </c>
      <c r="N1251" s="9">
        <v>0</v>
      </c>
      <c r="O1251" s="9">
        <v>0</v>
      </c>
      <c r="P1251" s="9">
        <v>0</v>
      </c>
      <c r="Q1251" s="9">
        <f t="shared" si="402"/>
        <v>0</v>
      </c>
      <c r="R1251" s="9">
        <v>0</v>
      </c>
      <c r="S1251" s="9">
        <v>0</v>
      </c>
      <c r="T1251" s="9">
        <v>0</v>
      </c>
      <c r="U1251" s="10">
        <v>0</v>
      </c>
    </row>
    <row r="1252" spans="2:21">
      <c r="B1252" s="11"/>
      <c r="C1252" s="6"/>
      <c r="D1252" s="6" t="s">
        <v>37</v>
      </c>
      <c r="E1252" s="17" t="s">
        <v>38</v>
      </c>
      <c r="F1252" s="18">
        <v>398900</v>
      </c>
      <c r="G1252" s="9">
        <v>420000</v>
      </c>
      <c r="H1252" s="9">
        <v>420000</v>
      </c>
      <c r="I1252" s="9">
        <v>420000</v>
      </c>
      <c r="J1252" s="9">
        <v>0</v>
      </c>
      <c r="K1252" s="9">
        <v>420000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f t="shared" si="402"/>
        <v>0</v>
      </c>
      <c r="R1252" s="9">
        <v>0</v>
      </c>
      <c r="S1252" s="9">
        <v>0</v>
      </c>
      <c r="T1252" s="9">
        <v>0</v>
      </c>
      <c r="U1252" s="10">
        <f>G1252/F1252</f>
        <v>1.0528954625219353</v>
      </c>
    </row>
    <row r="1253" spans="2:21">
      <c r="B1253" s="11"/>
      <c r="C1253" s="6"/>
      <c r="D1253" s="6" t="s">
        <v>130</v>
      </c>
      <c r="E1253" s="17" t="s">
        <v>83</v>
      </c>
      <c r="F1253" s="18">
        <v>0</v>
      </c>
      <c r="G1253" s="9">
        <f>SUM(H1253+Q1253)</f>
        <v>3101</v>
      </c>
      <c r="H1253" s="9">
        <f>SUM(I1253+L1253+M1253+N1253+O1253+P1253)</f>
        <v>3101</v>
      </c>
      <c r="I1253" s="9">
        <f>SUM(J1253:K1253)</f>
        <v>3101</v>
      </c>
      <c r="J1253" s="9">
        <v>0</v>
      </c>
      <c r="K1253" s="9">
        <v>3101</v>
      </c>
      <c r="L1253" s="9">
        <v>0</v>
      </c>
      <c r="M1253" s="9">
        <v>0</v>
      </c>
      <c r="N1253" s="9">
        <v>0</v>
      </c>
      <c r="O1253" s="9">
        <v>0</v>
      </c>
      <c r="P1253" s="9">
        <v>0</v>
      </c>
      <c r="Q1253" s="9">
        <f t="shared" si="402"/>
        <v>0</v>
      </c>
      <c r="R1253" s="9">
        <v>0</v>
      </c>
      <c r="S1253" s="9">
        <v>0</v>
      </c>
      <c r="T1253" s="9">
        <v>0</v>
      </c>
      <c r="U1253" s="10">
        <v>0</v>
      </c>
    </row>
    <row r="1254" spans="2:21">
      <c r="B1254" s="11"/>
      <c r="C1254" s="6"/>
      <c r="D1254" s="6" t="s">
        <v>131</v>
      </c>
      <c r="E1254" s="17" t="s">
        <v>132</v>
      </c>
      <c r="F1254" s="18">
        <v>0</v>
      </c>
      <c r="G1254" s="9">
        <f>SUM(H1254+Q1254)</f>
        <v>2515</v>
      </c>
      <c r="H1254" s="9">
        <f>SUM(I1254+L1254+M1254+N1254+O1254+P1254)</f>
        <v>2515</v>
      </c>
      <c r="I1254" s="9">
        <f>SUM(J1254:K1254)</f>
        <v>2515</v>
      </c>
      <c r="J1254" s="9">
        <v>2515</v>
      </c>
      <c r="K1254" s="9">
        <v>0</v>
      </c>
      <c r="L1254" s="9">
        <v>0</v>
      </c>
      <c r="M1254" s="9">
        <v>0</v>
      </c>
      <c r="N1254" s="9">
        <v>0</v>
      </c>
      <c r="O1254" s="9">
        <v>0</v>
      </c>
      <c r="P1254" s="9">
        <v>0</v>
      </c>
      <c r="Q1254" s="9">
        <f t="shared" si="402"/>
        <v>0</v>
      </c>
      <c r="R1254" s="9">
        <v>0</v>
      </c>
      <c r="S1254" s="9">
        <v>0</v>
      </c>
      <c r="T1254" s="9">
        <v>0</v>
      </c>
      <c r="U1254" s="10">
        <v>0</v>
      </c>
    </row>
    <row r="1255" spans="2:21">
      <c r="B1255" s="11"/>
      <c r="C1255" s="6"/>
      <c r="D1255" s="6" t="s">
        <v>106</v>
      </c>
      <c r="E1255" s="17" t="s">
        <v>100</v>
      </c>
      <c r="F1255" s="18">
        <v>110000</v>
      </c>
      <c r="G1255" s="9">
        <f>SUM(H1255+Q1255)</f>
        <v>3040000</v>
      </c>
      <c r="H1255" s="9">
        <f>SUM(I1255+L1255+M1255+N1255+O1255+P1255)</f>
        <v>0</v>
      </c>
      <c r="I1255" s="9">
        <f>SUM(J1255:K1255)</f>
        <v>0</v>
      </c>
      <c r="J1255" s="9">
        <v>0</v>
      </c>
      <c r="K1255" s="9">
        <v>0</v>
      </c>
      <c r="L1255" s="9">
        <v>0</v>
      </c>
      <c r="M1255" s="9">
        <v>0</v>
      </c>
      <c r="N1255" s="9">
        <v>0</v>
      </c>
      <c r="O1255" s="9">
        <v>0</v>
      </c>
      <c r="P1255" s="9">
        <v>0</v>
      </c>
      <c r="Q1255" s="9">
        <f t="shared" si="402"/>
        <v>3040000</v>
      </c>
      <c r="R1255" s="9">
        <v>3040000</v>
      </c>
      <c r="S1255" s="9">
        <v>0</v>
      </c>
      <c r="T1255" s="9">
        <v>0</v>
      </c>
      <c r="U1255" s="10">
        <f t="shared" ref="U1255:U1302" si="405">G1255/F1255</f>
        <v>27.636363636363637</v>
      </c>
    </row>
    <row r="1256" spans="2:21">
      <c r="B1256" s="11"/>
      <c r="C1256" s="6"/>
      <c r="D1256" s="6" t="s">
        <v>425</v>
      </c>
      <c r="E1256" s="17" t="s">
        <v>100</v>
      </c>
      <c r="F1256" s="18">
        <v>3463360</v>
      </c>
      <c r="G1256" s="9">
        <f>SUM(H1256+Q1256)</f>
        <v>3499045</v>
      </c>
      <c r="H1256" s="9">
        <f>SUM(I1256+L1256+M1256+N1256+O1256+P1256)</f>
        <v>0</v>
      </c>
      <c r="I1256" s="9">
        <f>SUM(J1256:K1256)</f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f t="shared" si="402"/>
        <v>3499045</v>
      </c>
      <c r="R1256" s="9">
        <v>3499045</v>
      </c>
      <c r="S1256" s="9">
        <v>3499045</v>
      </c>
      <c r="T1256" s="9">
        <v>0</v>
      </c>
      <c r="U1256" s="10">
        <f t="shared" si="405"/>
        <v>1.0103035780282732</v>
      </c>
    </row>
    <row r="1257" spans="2:21">
      <c r="B1257" s="11"/>
      <c r="C1257" s="6"/>
      <c r="D1257" s="6" t="s">
        <v>426</v>
      </c>
      <c r="E1257" s="17" t="s">
        <v>100</v>
      </c>
      <c r="F1257" s="18">
        <v>1484298</v>
      </c>
      <c r="G1257" s="9">
        <f>SUM(H1257+Q1257)</f>
        <v>1499590</v>
      </c>
      <c r="H1257" s="9">
        <f>SUM(I1257+L1257+M1257+N1257+O1257+P1257)</f>
        <v>0</v>
      </c>
      <c r="I1257" s="9">
        <f>SUM(J1257:K1257)</f>
        <v>0</v>
      </c>
      <c r="J1257" s="9">
        <v>0</v>
      </c>
      <c r="K1257" s="9">
        <v>0</v>
      </c>
      <c r="L1257" s="9">
        <v>0</v>
      </c>
      <c r="M1257" s="9">
        <v>0</v>
      </c>
      <c r="N1257" s="9">
        <v>0</v>
      </c>
      <c r="O1257" s="9">
        <v>0</v>
      </c>
      <c r="P1257" s="9">
        <v>0</v>
      </c>
      <c r="Q1257" s="9">
        <f t="shared" si="402"/>
        <v>1499590</v>
      </c>
      <c r="R1257" s="9">
        <v>1499590</v>
      </c>
      <c r="S1257" s="9">
        <v>1499590</v>
      </c>
      <c r="T1257" s="9">
        <v>0</v>
      </c>
      <c r="U1257" s="10">
        <f t="shared" si="405"/>
        <v>1.0103025133766939</v>
      </c>
    </row>
    <row r="1258" spans="2:21">
      <c r="B1258" s="5" t="s">
        <v>462</v>
      </c>
      <c r="C1258" s="6"/>
      <c r="D1258" s="6"/>
      <c r="E1258" s="17" t="s">
        <v>463</v>
      </c>
      <c r="F1258" s="9">
        <f t="shared" ref="F1258:T1258" si="406">SUM(F1259+F1268+F1290+F1292)</f>
        <v>11430610</v>
      </c>
      <c r="G1258" s="9">
        <f t="shared" si="406"/>
        <v>10539696</v>
      </c>
      <c r="H1258" s="9">
        <f t="shared" si="406"/>
        <v>10439696</v>
      </c>
      <c r="I1258" s="9">
        <f t="shared" si="406"/>
        <v>8823696</v>
      </c>
      <c r="J1258" s="9">
        <f t="shared" si="406"/>
        <v>5224353</v>
      </c>
      <c r="K1258" s="9">
        <f t="shared" si="406"/>
        <v>3599343</v>
      </c>
      <c r="L1258" s="9">
        <f t="shared" si="406"/>
        <v>1380000</v>
      </c>
      <c r="M1258" s="9">
        <f t="shared" si="406"/>
        <v>236000</v>
      </c>
      <c r="N1258" s="9">
        <f t="shared" si="406"/>
        <v>0</v>
      </c>
      <c r="O1258" s="9">
        <f t="shared" si="406"/>
        <v>0</v>
      </c>
      <c r="P1258" s="9">
        <f t="shared" si="406"/>
        <v>0</v>
      </c>
      <c r="Q1258" s="9">
        <f t="shared" si="406"/>
        <v>100000</v>
      </c>
      <c r="R1258" s="9">
        <f t="shared" si="406"/>
        <v>100000</v>
      </c>
      <c r="S1258" s="9">
        <f t="shared" si="406"/>
        <v>0</v>
      </c>
      <c r="T1258" s="9">
        <f t="shared" si="406"/>
        <v>0</v>
      </c>
      <c r="U1258" s="10">
        <f t="shared" si="405"/>
        <v>0.92205892773876463</v>
      </c>
    </row>
    <row r="1259" spans="2:21">
      <c r="B1259" s="11"/>
      <c r="C1259" s="6" t="s">
        <v>464</v>
      </c>
      <c r="D1259" s="6"/>
      <c r="E1259" s="17" t="s">
        <v>465</v>
      </c>
      <c r="F1259" s="9">
        <f t="shared" ref="F1259:T1259" si="407">SUM(F1260:F1267)</f>
        <v>111288</v>
      </c>
      <c r="G1259" s="9">
        <f t="shared" si="407"/>
        <v>113971</v>
      </c>
      <c r="H1259" s="9">
        <f t="shared" si="407"/>
        <v>113971</v>
      </c>
      <c r="I1259" s="9">
        <f t="shared" si="407"/>
        <v>113971</v>
      </c>
      <c r="J1259" s="9">
        <f t="shared" si="407"/>
        <v>84028</v>
      </c>
      <c r="K1259" s="9">
        <f t="shared" si="407"/>
        <v>29943</v>
      </c>
      <c r="L1259" s="9">
        <f t="shared" si="407"/>
        <v>0</v>
      </c>
      <c r="M1259" s="9">
        <f t="shared" si="407"/>
        <v>0</v>
      </c>
      <c r="N1259" s="9">
        <f t="shared" si="407"/>
        <v>0</v>
      </c>
      <c r="O1259" s="9">
        <f t="shared" si="407"/>
        <v>0</v>
      </c>
      <c r="P1259" s="9">
        <f t="shared" si="407"/>
        <v>0</v>
      </c>
      <c r="Q1259" s="9">
        <f t="shared" si="407"/>
        <v>0</v>
      </c>
      <c r="R1259" s="9">
        <f t="shared" si="407"/>
        <v>0</v>
      </c>
      <c r="S1259" s="9">
        <f t="shared" si="407"/>
        <v>0</v>
      </c>
      <c r="T1259" s="9">
        <f t="shared" si="407"/>
        <v>0</v>
      </c>
      <c r="U1259" s="10">
        <f t="shared" si="405"/>
        <v>1.0241086190784272</v>
      </c>
    </row>
    <row r="1260" spans="2:21">
      <c r="B1260" s="11"/>
      <c r="C1260" s="6"/>
      <c r="D1260" s="6" t="s">
        <v>122</v>
      </c>
      <c r="E1260" s="17" t="s">
        <v>79</v>
      </c>
      <c r="F1260" s="18">
        <v>4208</v>
      </c>
      <c r="G1260" s="9">
        <f t="shared" ref="G1260:G1267" si="408">SUM(H1260+Q1260)</f>
        <v>4530</v>
      </c>
      <c r="H1260" s="9">
        <f t="shared" ref="H1260:H1267" si="409">SUM(I1260+L1260+M1260+N1260+O1260+P1260)</f>
        <v>4530</v>
      </c>
      <c r="I1260" s="9">
        <f t="shared" ref="I1260:I1267" si="410">SUM(J1260:K1260)</f>
        <v>4530</v>
      </c>
      <c r="J1260" s="9">
        <v>4530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f t="shared" ref="Q1260:Q1267" si="411">SUM(R1260+T1260)</f>
        <v>0</v>
      </c>
      <c r="R1260" s="9">
        <v>0</v>
      </c>
      <c r="S1260" s="9">
        <v>0</v>
      </c>
      <c r="T1260" s="9">
        <v>0</v>
      </c>
      <c r="U1260" s="10">
        <f t="shared" si="405"/>
        <v>1.0765209125475286</v>
      </c>
    </row>
    <row r="1261" spans="2:21">
      <c r="B1261" s="11"/>
      <c r="C1261" s="6"/>
      <c r="D1261" s="6" t="s">
        <v>123</v>
      </c>
      <c r="E1261" s="17" t="s">
        <v>80</v>
      </c>
      <c r="F1261" s="18">
        <v>600</v>
      </c>
      <c r="G1261" s="9">
        <f t="shared" si="408"/>
        <v>646</v>
      </c>
      <c r="H1261" s="9">
        <f t="shared" si="409"/>
        <v>646</v>
      </c>
      <c r="I1261" s="9">
        <f t="shared" si="410"/>
        <v>646</v>
      </c>
      <c r="J1261" s="9">
        <v>646</v>
      </c>
      <c r="K1261" s="9">
        <v>0</v>
      </c>
      <c r="L1261" s="9">
        <v>0</v>
      </c>
      <c r="M1261" s="9">
        <v>0</v>
      </c>
      <c r="N1261" s="9">
        <v>0</v>
      </c>
      <c r="O1261" s="9">
        <v>0</v>
      </c>
      <c r="P1261" s="9">
        <v>0</v>
      </c>
      <c r="Q1261" s="9">
        <f t="shared" si="411"/>
        <v>0</v>
      </c>
      <c r="R1261" s="9">
        <v>0</v>
      </c>
      <c r="S1261" s="9">
        <v>0</v>
      </c>
      <c r="T1261" s="9">
        <v>0</v>
      </c>
      <c r="U1261" s="10">
        <f t="shared" si="405"/>
        <v>1.0766666666666667</v>
      </c>
    </row>
    <row r="1262" spans="2:21">
      <c r="B1262" s="11"/>
      <c r="C1262" s="6"/>
      <c r="D1262" s="6" t="s">
        <v>103</v>
      </c>
      <c r="E1262" s="17" t="s">
        <v>81</v>
      </c>
      <c r="F1262" s="18">
        <v>76980</v>
      </c>
      <c r="G1262" s="9">
        <f t="shared" si="408"/>
        <v>78852</v>
      </c>
      <c r="H1262" s="9">
        <f t="shared" si="409"/>
        <v>78852</v>
      </c>
      <c r="I1262" s="9">
        <f t="shared" si="410"/>
        <v>78852</v>
      </c>
      <c r="J1262" s="9">
        <v>78852</v>
      </c>
      <c r="K1262" s="9">
        <v>0</v>
      </c>
      <c r="L1262" s="9">
        <v>0</v>
      </c>
      <c r="M1262" s="9">
        <v>0</v>
      </c>
      <c r="N1262" s="9">
        <v>0</v>
      </c>
      <c r="O1262" s="9">
        <v>0</v>
      </c>
      <c r="P1262" s="9">
        <v>0</v>
      </c>
      <c r="Q1262" s="9">
        <f t="shared" si="411"/>
        <v>0</v>
      </c>
      <c r="R1262" s="9">
        <v>0</v>
      </c>
      <c r="S1262" s="9">
        <v>0</v>
      </c>
      <c r="T1262" s="9">
        <v>0</v>
      </c>
      <c r="U1262" s="10">
        <f t="shared" si="405"/>
        <v>1.0243180046765394</v>
      </c>
    </row>
    <row r="1263" spans="2:21">
      <c r="B1263" s="11"/>
      <c r="C1263" s="6"/>
      <c r="D1263" s="6" t="s">
        <v>125</v>
      </c>
      <c r="E1263" s="17" t="s">
        <v>65</v>
      </c>
      <c r="F1263" s="18">
        <v>9648</v>
      </c>
      <c r="G1263" s="9">
        <f t="shared" si="408"/>
        <v>10000</v>
      </c>
      <c r="H1263" s="9">
        <f t="shared" si="409"/>
        <v>10000</v>
      </c>
      <c r="I1263" s="9">
        <f t="shared" si="410"/>
        <v>10000</v>
      </c>
      <c r="J1263" s="9">
        <v>0</v>
      </c>
      <c r="K1263" s="9">
        <v>10000</v>
      </c>
      <c r="L1263" s="9">
        <v>0</v>
      </c>
      <c r="M1263" s="9">
        <v>0</v>
      </c>
      <c r="N1263" s="9">
        <v>0</v>
      </c>
      <c r="O1263" s="9">
        <v>0</v>
      </c>
      <c r="P1263" s="9">
        <v>0</v>
      </c>
      <c r="Q1263" s="9">
        <f t="shared" si="411"/>
        <v>0</v>
      </c>
      <c r="R1263" s="9">
        <v>0</v>
      </c>
      <c r="S1263" s="9">
        <v>0</v>
      </c>
      <c r="T1263" s="9">
        <v>0</v>
      </c>
      <c r="U1263" s="10">
        <f t="shared" si="405"/>
        <v>1.0364842454394694</v>
      </c>
    </row>
    <row r="1264" spans="2:21">
      <c r="B1264" s="11"/>
      <c r="C1264" s="6"/>
      <c r="D1264" s="6" t="s">
        <v>88</v>
      </c>
      <c r="E1264" s="17" t="s">
        <v>89</v>
      </c>
      <c r="F1264" s="18">
        <v>5300</v>
      </c>
      <c r="G1264" s="9">
        <f t="shared" si="408"/>
        <v>5300</v>
      </c>
      <c r="H1264" s="9">
        <f t="shared" si="409"/>
        <v>5300</v>
      </c>
      <c r="I1264" s="9">
        <f t="shared" si="410"/>
        <v>5300</v>
      </c>
      <c r="J1264" s="9">
        <v>0</v>
      </c>
      <c r="K1264" s="9">
        <v>5300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f t="shared" si="411"/>
        <v>0</v>
      </c>
      <c r="R1264" s="9">
        <v>0</v>
      </c>
      <c r="S1264" s="9">
        <v>0</v>
      </c>
      <c r="T1264" s="9">
        <v>0</v>
      </c>
      <c r="U1264" s="10">
        <f t="shared" si="405"/>
        <v>1</v>
      </c>
    </row>
    <row r="1265" spans="2:21">
      <c r="B1265" s="11"/>
      <c r="C1265" s="6"/>
      <c r="D1265" s="6" t="s">
        <v>97</v>
      </c>
      <c r="E1265" s="17" t="s">
        <v>98</v>
      </c>
      <c r="F1265" s="18">
        <v>7000</v>
      </c>
      <c r="G1265" s="9">
        <f t="shared" si="408"/>
        <v>7000</v>
      </c>
      <c r="H1265" s="9">
        <f t="shared" si="409"/>
        <v>7000</v>
      </c>
      <c r="I1265" s="9">
        <f t="shared" si="410"/>
        <v>7000</v>
      </c>
      <c r="J1265" s="9">
        <v>0</v>
      </c>
      <c r="K1265" s="9">
        <v>7000</v>
      </c>
      <c r="L1265" s="9">
        <v>0</v>
      </c>
      <c r="M1265" s="9">
        <v>0</v>
      </c>
      <c r="N1265" s="9">
        <v>0</v>
      </c>
      <c r="O1265" s="9">
        <v>0</v>
      </c>
      <c r="P1265" s="9">
        <v>0</v>
      </c>
      <c r="Q1265" s="9">
        <f t="shared" si="411"/>
        <v>0</v>
      </c>
      <c r="R1265" s="9">
        <v>0</v>
      </c>
      <c r="S1265" s="9">
        <v>0</v>
      </c>
      <c r="T1265" s="9">
        <v>0</v>
      </c>
      <c r="U1265" s="10">
        <f t="shared" si="405"/>
        <v>1</v>
      </c>
    </row>
    <row r="1266" spans="2:21">
      <c r="B1266" s="11"/>
      <c r="C1266" s="6"/>
      <c r="D1266" s="6" t="s">
        <v>37</v>
      </c>
      <c r="E1266" s="17" t="s">
        <v>38</v>
      </c>
      <c r="F1266" s="18">
        <v>7200</v>
      </c>
      <c r="G1266" s="9">
        <f t="shared" si="408"/>
        <v>7200</v>
      </c>
      <c r="H1266" s="9">
        <f t="shared" si="409"/>
        <v>7200</v>
      </c>
      <c r="I1266" s="9">
        <f t="shared" si="410"/>
        <v>7200</v>
      </c>
      <c r="J1266" s="9">
        <v>0</v>
      </c>
      <c r="K1266" s="9">
        <v>7200</v>
      </c>
      <c r="L1266" s="9">
        <v>0</v>
      </c>
      <c r="M1266" s="9">
        <v>0</v>
      </c>
      <c r="N1266" s="9">
        <v>0</v>
      </c>
      <c r="O1266" s="9">
        <v>0</v>
      </c>
      <c r="P1266" s="9">
        <v>0</v>
      </c>
      <c r="Q1266" s="9">
        <f t="shared" si="411"/>
        <v>0</v>
      </c>
      <c r="R1266" s="9">
        <v>0</v>
      </c>
      <c r="S1266" s="9">
        <v>0</v>
      </c>
      <c r="T1266" s="9">
        <v>0</v>
      </c>
      <c r="U1266" s="10">
        <f t="shared" si="405"/>
        <v>1</v>
      </c>
    </row>
    <row r="1267" spans="2:21">
      <c r="B1267" s="11"/>
      <c r="C1267" s="6"/>
      <c r="D1267" s="6" t="s">
        <v>128</v>
      </c>
      <c r="E1267" s="17" t="s">
        <v>129</v>
      </c>
      <c r="F1267" s="18">
        <v>352</v>
      </c>
      <c r="G1267" s="9">
        <f t="shared" si="408"/>
        <v>443</v>
      </c>
      <c r="H1267" s="9">
        <f t="shared" si="409"/>
        <v>443</v>
      </c>
      <c r="I1267" s="9">
        <f t="shared" si="410"/>
        <v>443</v>
      </c>
      <c r="J1267" s="9">
        <v>0</v>
      </c>
      <c r="K1267" s="9">
        <v>443</v>
      </c>
      <c r="L1267" s="9">
        <v>0</v>
      </c>
      <c r="M1267" s="9">
        <v>0</v>
      </c>
      <c r="N1267" s="9">
        <v>0</v>
      </c>
      <c r="O1267" s="9">
        <v>0</v>
      </c>
      <c r="P1267" s="9">
        <v>0</v>
      </c>
      <c r="Q1267" s="9">
        <f t="shared" si="411"/>
        <v>0</v>
      </c>
      <c r="R1267" s="9">
        <v>0</v>
      </c>
      <c r="S1267" s="9">
        <v>0</v>
      </c>
      <c r="T1267" s="9">
        <v>0</v>
      </c>
      <c r="U1267" s="10">
        <f t="shared" si="405"/>
        <v>1.2585227272727273</v>
      </c>
    </row>
    <row r="1268" spans="2:21">
      <c r="B1268" s="11"/>
      <c r="C1268" s="6" t="s">
        <v>466</v>
      </c>
      <c r="D1268" s="6"/>
      <c r="E1268" s="17" t="s">
        <v>467</v>
      </c>
      <c r="F1268" s="9">
        <f t="shared" ref="F1268:T1268" si="412">SUM(F1269:F1289)</f>
        <v>8784984</v>
      </c>
      <c r="G1268" s="9">
        <f t="shared" si="412"/>
        <v>8704325</v>
      </c>
      <c r="H1268" s="9">
        <f t="shared" si="412"/>
        <v>8704325</v>
      </c>
      <c r="I1268" s="9">
        <f t="shared" si="412"/>
        <v>8639325</v>
      </c>
      <c r="J1268" s="9">
        <f t="shared" si="412"/>
        <v>5131325</v>
      </c>
      <c r="K1268" s="9">
        <f t="shared" si="412"/>
        <v>3508000</v>
      </c>
      <c r="L1268" s="9">
        <f t="shared" si="412"/>
        <v>0</v>
      </c>
      <c r="M1268" s="9">
        <f t="shared" si="412"/>
        <v>65000</v>
      </c>
      <c r="N1268" s="9">
        <f t="shared" si="412"/>
        <v>0</v>
      </c>
      <c r="O1268" s="9">
        <f t="shared" si="412"/>
        <v>0</v>
      </c>
      <c r="P1268" s="9">
        <f t="shared" si="412"/>
        <v>0</v>
      </c>
      <c r="Q1268" s="9">
        <f t="shared" si="412"/>
        <v>0</v>
      </c>
      <c r="R1268" s="9">
        <f t="shared" si="412"/>
        <v>0</v>
      </c>
      <c r="S1268" s="9">
        <f t="shared" si="412"/>
        <v>0</v>
      </c>
      <c r="T1268" s="9">
        <f t="shared" si="412"/>
        <v>0</v>
      </c>
      <c r="U1268" s="10">
        <f t="shared" si="405"/>
        <v>0.99081853763194105</v>
      </c>
    </row>
    <row r="1269" spans="2:21">
      <c r="B1269" s="11"/>
      <c r="C1269" s="6"/>
      <c r="D1269" s="6" t="s">
        <v>179</v>
      </c>
      <c r="E1269" s="17" t="s">
        <v>180</v>
      </c>
      <c r="F1269" s="18">
        <v>68000</v>
      </c>
      <c r="G1269" s="9">
        <f t="shared" ref="G1269:G1288" si="413">SUM(H1269+Q1269)</f>
        <v>65000</v>
      </c>
      <c r="H1269" s="9">
        <f t="shared" ref="H1269:H1288" si="414">SUM(I1269+L1269+M1269+N1269+O1269+P1269)</f>
        <v>65000</v>
      </c>
      <c r="I1269" s="9">
        <f t="shared" ref="I1269:I1288" si="415">SUM(J1269:K1269)</f>
        <v>0</v>
      </c>
      <c r="J1269" s="9">
        <v>0</v>
      </c>
      <c r="K1269" s="9">
        <v>0</v>
      </c>
      <c r="L1269" s="9">
        <v>0</v>
      </c>
      <c r="M1269" s="9">
        <v>65000</v>
      </c>
      <c r="N1269" s="9">
        <v>0</v>
      </c>
      <c r="O1269" s="9">
        <v>0</v>
      </c>
      <c r="P1269" s="9">
        <v>0</v>
      </c>
      <c r="Q1269" s="9">
        <f t="shared" ref="Q1269:Q1288" si="416">SUM(R1269+T1269)</f>
        <v>0</v>
      </c>
      <c r="R1269" s="9">
        <v>0</v>
      </c>
      <c r="S1269" s="9">
        <v>0</v>
      </c>
      <c r="T1269" s="9">
        <v>0</v>
      </c>
      <c r="U1269" s="10">
        <f t="shared" si="405"/>
        <v>0.95588235294117652</v>
      </c>
    </row>
    <row r="1270" spans="2:21">
      <c r="B1270" s="11"/>
      <c r="C1270" s="6"/>
      <c r="D1270" s="6" t="s">
        <v>120</v>
      </c>
      <c r="E1270" s="17" t="s">
        <v>77</v>
      </c>
      <c r="F1270" s="18">
        <v>3800124</v>
      </c>
      <c r="G1270" s="9">
        <f t="shared" si="413"/>
        <v>3800124</v>
      </c>
      <c r="H1270" s="9">
        <f t="shared" si="414"/>
        <v>3800124</v>
      </c>
      <c r="I1270" s="9">
        <f t="shared" si="415"/>
        <v>3800124</v>
      </c>
      <c r="J1270" s="9">
        <v>3800124</v>
      </c>
      <c r="K1270" s="9">
        <v>0</v>
      </c>
      <c r="L1270" s="9">
        <v>0</v>
      </c>
      <c r="M1270" s="9">
        <v>0</v>
      </c>
      <c r="N1270" s="9">
        <v>0</v>
      </c>
      <c r="O1270" s="9">
        <v>0</v>
      </c>
      <c r="P1270" s="9">
        <v>0</v>
      </c>
      <c r="Q1270" s="9">
        <f t="shared" si="416"/>
        <v>0</v>
      </c>
      <c r="R1270" s="9">
        <v>0</v>
      </c>
      <c r="S1270" s="9">
        <v>0</v>
      </c>
      <c r="T1270" s="9">
        <v>0</v>
      </c>
      <c r="U1270" s="10">
        <f t="shared" si="405"/>
        <v>1</v>
      </c>
    </row>
    <row r="1271" spans="2:21">
      <c r="B1271" s="11"/>
      <c r="C1271" s="6"/>
      <c r="D1271" s="6" t="s">
        <v>121</v>
      </c>
      <c r="E1271" s="17" t="s">
        <v>78</v>
      </c>
      <c r="F1271" s="18">
        <v>260212</v>
      </c>
      <c r="G1271" s="9">
        <f t="shared" si="413"/>
        <v>284212</v>
      </c>
      <c r="H1271" s="9">
        <f t="shared" si="414"/>
        <v>284212</v>
      </c>
      <c r="I1271" s="9">
        <f t="shared" si="415"/>
        <v>284212</v>
      </c>
      <c r="J1271" s="9">
        <v>284212</v>
      </c>
      <c r="K1271" s="9">
        <v>0</v>
      </c>
      <c r="L1271" s="9">
        <v>0</v>
      </c>
      <c r="M1271" s="9">
        <v>0</v>
      </c>
      <c r="N1271" s="9">
        <v>0</v>
      </c>
      <c r="O1271" s="9">
        <v>0</v>
      </c>
      <c r="P1271" s="9">
        <v>0</v>
      </c>
      <c r="Q1271" s="9">
        <f t="shared" si="416"/>
        <v>0</v>
      </c>
      <c r="R1271" s="9">
        <v>0</v>
      </c>
      <c r="S1271" s="9">
        <v>0</v>
      </c>
      <c r="T1271" s="9">
        <v>0</v>
      </c>
      <c r="U1271" s="10">
        <f t="shared" si="405"/>
        <v>1.0922324873564633</v>
      </c>
    </row>
    <row r="1272" spans="2:21">
      <c r="B1272" s="11"/>
      <c r="C1272" s="6"/>
      <c r="D1272" s="6" t="s">
        <v>122</v>
      </c>
      <c r="E1272" s="17" t="s">
        <v>79</v>
      </c>
      <c r="F1272" s="18">
        <v>694589</v>
      </c>
      <c r="G1272" s="9">
        <f t="shared" si="413"/>
        <v>694589</v>
      </c>
      <c r="H1272" s="9">
        <f t="shared" si="414"/>
        <v>694589</v>
      </c>
      <c r="I1272" s="9">
        <f t="shared" si="415"/>
        <v>694589</v>
      </c>
      <c r="J1272" s="9">
        <v>694589</v>
      </c>
      <c r="K1272" s="9">
        <v>0</v>
      </c>
      <c r="L1272" s="9">
        <v>0</v>
      </c>
      <c r="M1272" s="9">
        <v>0</v>
      </c>
      <c r="N1272" s="9">
        <v>0</v>
      </c>
      <c r="O1272" s="9">
        <v>0</v>
      </c>
      <c r="P1272" s="9">
        <v>0</v>
      </c>
      <c r="Q1272" s="9">
        <f t="shared" si="416"/>
        <v>0</v>
      </c>
      <c r="R1272" s="9">
        <v>0</v>
      </c>
      <c r="S1272" s="9">
        <v>0</v>
      </c>
      <c r="T1272" s="9">
        <v>0</v>
      </c>
      <c r="U1272" s="10">
        <f t="shared" si="405"/>
        <v>1</v>
      </c>
    </row>
    <row r="1273" spans="2:21">
      <c r="B1273" s="11"/>
      <c r="C1273" s="6"/>
      <c r="D1273" s="6" t="s">
        <v>123</v>
      </c>
      <c r="E1273" s="17" t="s">
        <v>80</v>
      </c>
      <c r="F1273" s="18">
        <v>73000</v>
      </c>
      <c r="G1273" s="9">
        <f t="shared" si="413"/>
        <v>73000</v>
      </c>
      <c r="H1273" s="9">
        <f t="shared" si="414"/>
        <v>73000</v>
      </c>
      <c r="I1273" s="9">
        <f t="shared" si="415"/>
        <v>73000</v>
      </c>
      <c r="J1273" s="9">
        <v>73000</v>
      </c>
      <c r="K1273" s="9">
        <v>0</v>
      </c>
      <c r="L1273" s="9">
        <v>0</v>
      </c>
      <c r="M1273" s="9">
        <v>0</v>
      </c>
      <c r="N1273" s="9">
        <v>0</v>
      </c>
      <c r="O1273" s="9">
        <v>0</v>
      </c>
      <c r="P1273" s="9">
        <v>0</v>
      </c>
      <c r="Q1273" s="9">
        <f t="shared" si="416"/>
        <v>0</v>
      </c>
      <c r="R1273" s="9">
        <v>0</v>
      </c>
      <c r="S1273" s="9">
        <v>0</v>
      </c>
      <c r="T1273" s="9">
        <v>0</v>
      </c>
      <c r="U1273" s="10">
        <f t="shared" si="405"/>
        <v>1</v>
      </c>
    </row>
    <row r="1274" spans="2:21" ht="22.5">
      <c r="B1274" s="11"/>
      <c r="C1274" s="6"/>
      <c r="D1274" s="6" t="s">
        <v>386</v>
      </c>
      <c r="E1274" s="17" t="s">
        <v>387</v>
      </c>
      <c r="F1274" s="18">
        <v>7000</v>
      </c>
      <c r="G1274" s="9">
        <f t="shared" si="413"/>
        <v>5000</v>
      </c>
      <c r="H1274" s="9">
        <f t="shared" si="414"/>
        <v>5000</v>
      </c>
      <c r="I1274" s="9">
        <f t="shared" si="415"/>
        <v>5000</v>
      </c>
      <c r="J1274" s="9">
        <v>0</v>
      </c>
      <c r="K1274" s="9">
        <v>5000</v>
      </c>
      <c r="L1274" s="9">
        <v>0</v>
      </c>
      <c r="M1274" s="9">
        <v>0</v>
      </c>
      <c r="N1274" s="9">
        <v>0</v>
      </c>
      <c r="O1274" s="9">
        <v>0</v>
      </c>
      <c r="P1274" s="9">
        <v>0</v>
      </c>
      <c r="Q1274" s="9">
        <f t="shared" si="416"/>
        <v>0</v>
      </c>
      <c r="R1274" s="9">
        <v>0</v>
      </c>
      <c r="S1274" s="9">
        <v>0</v>
      </c>
      <c r="T1274" s="9">
        <v>0</v>
      </c>
      <c r="U1274" s="10">
        <f t="shared" si="405"/>
        <v>0.7142857142857143</v>
      </c>
    </row>
    <row r="1275" spans="2:21">
      <c r="B1275" s="11"/>
      <c r="C1275" s="6"/>
      <c r="D1275" s="6" t="s">
        <v>103</v>
      </c>
      <c r="E1275" s="17" t="s">
        <v>81</v>
      </c>
      <c r="F1275" s="18">
        <v>279400</v>
      </c>
      <c r="G1275" s="9">
        <f t="shared" si="413"/>
        <v>279400</v>
      </c>
      <c r="H1275" s="9">
        <f t="shared" si="414"/>
        <v>279400</v>
      </c>
      <c r="I1275" s="9">
        <f t="shared" si="415"/>
        <v>279400</v>
      </c>
      <c r="J1275" s="9">
        <v>279400</v>
      </c>
      <c r="K1275" s="9">
        <v>0</v>
      </c>
      <c r="L1275" s="9">
        <v>0</v>
      </c>
      <c r="M1275" s="9">
        <v>0</v>
      </c>
      <c r="N1275" s="9">
        <v>0</v>
      </c>
      <c r="O1275" s="9">
        <v>0</v>
      </c>
      <c r="P1275" s="9">
        <v>0</v>
      </c>
      <c r="Q1275" s="9">
        <f t="shared" si="416"/>
        <v>0</v>
      </c>
      <c r="R1275" s="9">
        <v>0</v>
      </c>
      <c r="S1275" s="9">
        <v>0</v>
      </c>
      <c r="T1275" s="9">
        <v>0</v>
      </c>
      <c r="U1275" s="10">
        <f t="shared" si="405"/>
        <v>1</v>
      </c>
    </row>
    <row r="1276" spans="2:21">
      <c r="B1276" s="11"/>
      <c r="C1276" s="6"/>
      <c r="D1276" s="6" t="s">
        <v>125</v>
      </c>
      <c r="E1276" s="17" t="s">
        <v>65</v>
      </c>
      <c r="F1276" s="18">
        <v>450000</v>
      </c>
      <c r="G1276" s="9">
        <f t="shared" si="413"/>
        <v>440000</v>
      </c>
      <c r="H1276" s="9">
        <f t="shared" si="414"/>
        <v>440000</v>
      </c>
      <c r="I1276" s="9">
        <f t="shared" si="415"/>
        <v>440000</v>
      </c>
      <c r="J1276" s="9">
        <v>0</v>
      </c>
      <c r="K1276" s="9">
        <v>440000</v>
      </c>
      <c r="L1276" s="9">
        <v>0</v>
      </c>
      <c r="M1276" s="9">
        <v>0</v>
      </c>
      <c r="N1276" s="9">
        <v>0</v>
      </c>
      <c r="O1276" s="9">
        <v>0</v>
      </c>
      <c r="P1276" s="9">
        <v>0</v>
      </c>
      <c r="Q1276" s="9">
        <f t="shared" si="416"/>
        <v>0</v>
      </c>
      <c r="R1276" s="9">
        <v>0</v>
      </c>
      <c r="S1276" s="9">
        <v>0</v>
      </c>
      <c r="T1276" s="9">
        <v>0</v>
      </c>
      <c r="U1276" s="10">
        <f t="shared" si="405"/>
        <v>0.97777777777777775</v>
      </c>
    </row>
    <row r="1277" spans="2:21">
      <c r="B1277" s="11"/>
      <c r="C1277" s="6"/>
      <c r="D1277" s="6" t="s">
        <v>88</v>
      </c>
      <c r="E1277" s="17" t="s">
        <v>89</v>
      </c>
      <c r="F1277" s="18">
        <v>1640000</v>
      </c>
      <c r="G1277" s="9">
        <f t="shared" si="413"/>
        <v>1640000</v>
      </c>
      <c r="H1277" s="9">
        <f t="shared" si="414"/>
        <v>1640000</v>
      </c>
      <c r="I1277" s="9">
        <f t="shared" si="415"/>
        <v>1640000</v>
      </c>
      <c r="J1277" s="9">
        <v>0</v>
      </c>
      <c r="K1277" s="9">
        <v>1640000</v>
      </c>
      <c r="L1277" s="9">
        <v>0</v>
      </c>
      <c r="M1277" s="9">
        <v>0</v>
      </c>
      <c r="N1277" s="9">
        <v>0</v>
      </c>
      <c r="O1277" s="9">
        <v>0</v>
      </c>
      <c r="P1277" s="9">
        <v>0</v>
      </c>
      <c r="Q1277" s="9">
        <f t="shared" si="416"/>
        <v>0</v>
      </c>
      <c r="R1277" s="9">
        <v>0</v>
      </c>
      <c r="S1277" s="9">
        <v>0</v>
      </c>
      <c r="T1277" s="9">
        <v>0</v>
      </c>
      <c r="U1277" s="10">
        <f t="shared" si="405"/>
        <v>1</v>
      </c>
    </row>
    <row r="1278" spans="2:21">
      <c r="B1278" s="11"/>
      <c r="C1278" s="6"/>
      <c r="D1278" s="6" t="s">
        <v>97</v>
      </c>
      <c r="E1278" s="17" t="s">
        <v>98</v>
      </c>
      <c r="F1278" s="18">
        <v>120000</v>
      </c>
      <c r="G1278" s="9">
        <f t="shared" si="413"/>
        <v>120000</v>
      </c>
      <c r="H1278" s="9">
        <f t="shared" si="414"/>
        <v>120000</v>
      </c>
      <c r="I1278" s="9">
        <f t="shared" si="415"/>
        <v>120000</v>
      </c>
      <c r="J1278" s="9">
        <v>0</v>
      </c>
      <c r="K1278" s="9">
        <v>120000</v>
      </c>
      <c r="L1278" s="9">
        <v>0</v>
      </c>
      <c r="M1278" s="9">
        <v>0</v>
      </c>
      <c r="N1278" s="9">
        <v>0</v>
      </c>
      <c r="O1278" s="9">
        <v>0</v>
      </c>
      <c r="P1278" s="9">
        <v>0</v>
      </c>
      <c r="Q1278" s="9">
        <f t="shared" si="416"/>
        <v>0</v>
      </c>
      <c r="R1278" s="9">
        <v>0</v>
      </c>
      <c r="S1278" s="9">
        <v>0</v>
      </c>
      <c r="T1278" s="9">
        <v>0</v>
      </c>
      <c r="U1278" s="10">
        <f t="shared" si="405"/>
        <v>1</v>
      </c>
    </row>
    <row r="1279" spans="2:21">
      <c r="B1279" s="11"/>
      <c r="C1279" s="6"/>
      <c r="D1279" s="6" t="s">
        <v>181</v>
      </c>
      <c r="E1279" s="17" t="s">
        <v>182</v>
      </c>
      <c r="F1279" s="18">
        <v>11000</v>
      </c>
      <c r="G1279" s="9">
        <f t="shared" si="413"/>
        <v>11000</v>
      </c>
      <c r="H1279" s="9">
        <f t="shared" si="414"/>
        <v>11000</v>
      </c>
      <c r="I1279" s="9">
        <f t="shared" si="415"/>
        <v>11000</v>
      </c>
      <c r="J1279" s="9">
        <v>0</v>
      </c>
      <c r="K1279" s="9">
        <v>11000</v>
      </c>
      <c r="L1279" s="9">
        <v>0</v>
      </c>
      <c r="M1279" s="9">
        <v>0</v>
      </c>
      <c r="N1279" s="9">
        <v>0</v>
      </c>
      <c r="O1279" s="9">
        <v>0</v>
      </c>
      <c r="P1279" s="9">
        <v>0</v>
      </c>
      <c r="Q1279" s="9">
        <f t="shared" si="416"/>
        <v>0</v>
      </c>
      <c r="R1279" s="9">
        <v>0</v>
      </c>
      <c r="S1279" s="9">
        <v>0</v>
      </c>
      <c r="T1279" s="9">
        <v>0</v>
      </c>
      <c r="U1279" s="10">
        <f t="shared" si="405"/>
        <v>1</v>
      </c>
    </row>
    <row r="1280" spans="2:21">
      <c r="B1280" s="11"/>
      <c r="C1280" s="6"/>
      <c r="D1280" s="6" t="s">
        <v>37</v>
      </c>
      <c r="E1280" s="17" t="s">
        <v>38</v>
      </c>
      <c r="F1280" s="18">
        <v>600000</v>
      </c>
      <c r="G1280" s="9">
        <f t="shared" si="413"/>
        <v>600000</v>
      </c>
      <c r="H1280" s="9">
        <f t="shared" si="414"/>
        <v>600000</v>
      </c>
      <c r="I1280" s="9">
        <f t="shared" si="415"/>
        <v>600000</v>
      </c>
      <c r="J1280" s="9">
        <v>0</v>
      </c>
      <c r="K1280" s="9">
        <v>600000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f t="shared" si="416"/>
        <v>0</v>
      </c>
      <c r="R1280" s="9">
        <v>0</v>
      </c>
      <c r="S1280" s="9">
        <v>0</v>
      </c>
      <c r="T1280" s="9">
        <v>0</v>
      </c>
      <c r="U1280" s="10">
        <f t="shared" si="405"/>
        <v>1</v>
      </c>
    </row>
    <row r="1281" spans="2:21">
      <c r="B1281" s="11"/>
      <c r="C1281" s="6"/>
      <c r="D1281" s="6" t="s">
        <v>128</v>
      </c>
      <c r="E1281" s="17" t="s">
        <v>129</v>
      </c>
      <c r="F1281" s="18">
        <v>15000</v>
      </c>
      <c r="G1281" s="9">
        <f t="shared" si="413"/>
        <v>15000</v>
      </c>
      <c r="H1281" s="9">
        <f t="shared" si="414"/>
        <v>15000</v>
      </c>
      <c r="I1281" s="9">
        <f t="shared" si="415"/>
        <v>15000</v>
      </c>
      <c r="J1281" s="9">
        <v>0</v>
      </c>
      <c r="K1281" s="9">
        <v>15000</v>
      </c>
      <c r="L1281" s="9">
        <v>0</v>
      </c>
      <c r="M1281" s="9">
        <v>0</v>
      </c>
      <c r="N1281" s="9">
        <v>0</v>
      </c>
      <c r="O1281" s="9">
        <v>0</v>
      </c>
      <c r="P1281" s="9">
        <v>0</v>
      </c>
      <c r="Q1281" s="9">
        <f t="shared" si="416"/>
        <v>0</v>
      </c>
      <c r="R1281" s="9">
        <v>0</v>
      </c>
      <c r="S1281" s="9">
        <v>0</v>
      </c>
      <c r="T1281" s="9">
        <v>0</v>
      </c>
      <c r="U1281" s="10">
        <f t="shared" si="405"/>
        <v>1</v>
      </c>
    </row>
    <row r="1282" spans="2:21">
      <c r="B1282" s="11"/>
      <c r="C1282" s="6"/>
      <c r="D1282" s="6" t="s">
        <v>167</v>
      </c>
      <c r="E1282" s="17" t="s">
        <v>82</v>
      </c>
      <c r="F1282" s="18">
        <v>22000</v>
      </c>
      <c r="G1282" s="9">
        <f t="shared" si="413"/>
        <v>22000</v>
      </c>
      <c r="H1282" s="9">
        <f t="shared" si="414"/>
        <v>22000</v>
      </c>
      <c r="I1282" s="9">
        <f t="shared" si="415"/>
        <v>22000</v>
      </c>
      <c r="J1282" s="9">
        <v>0</v>
      </c>
      <c r="K1282" s="9">
        <v>22000</v>
      </c>
      <c r="L1282" s="9">
        <v>0</v>
      </c>
      <c r="M1282" s="9">
        <v>0</v>
      </c>
      <c r="N1282" s="9">
        <v>0</v>
      </c>
      <c r="O1282" s="9">
        <v>0</v>
      </c>
      <c r="P1282" s="9">
        <v>0</v>
      </c>
      <c r="Q1282" s="9">
        <f t="shared" si="416"/>
        <v>0</v>
      </c>
      <c r="R1282" s="9">
        <v>0</v>
      </c>
      <c r="S1282" s="9">
        <v>0</v>
      </c>
      <c r="T1282" s="9">
        <v>0</v>
      </c>
      <c r="U1282" s="10">
        <f t="shared" si="405"/>
        <v>1</v>
      </c>
    </row>
    <row r="1283" spans="2:21">
      <c r="B1283" s="11"/>
      <c r="C1283" s="6"/>
      <c r="D1283" s="6" t="s">
        <v>193</v>
      </c>
      <c r="E1283" s="17" t="s">
        <v>185</v>
      </c>
      <c r="F1283" s="18">
        <v>2000</v>
      </c>
      <c r="G1283" s="9">
        <f t="shared" si="413"/>
        <v>2000</v>
      </c>
      <c r="H1283" s="9">
        <f t="shared" si="414"/>
        <v>2000</v>
      </c>
      <c r="I1283" s="9">
        <f t="shared" si="415"/>
        <v>2000</v>
      </c>
      <c r="J1283" s="9">
        <v>0</v>
      </c>
      <c r="K1283" s="9">
        <v>2000</v>
      </c>
      <c r="L1283" s="9">
        <v>0</v>
      </c>
      <c r="M1283" s="9">
        <v>0</v>
      </c>
      <c r="N1283" s="9">
        <v>0</v>
      </c>
      <c r="O1283" s="9">
        <v>0</v>
      </c>
      <c r="P1283" s="9">
        <v>0</v>
      </c>
      <c r="Q1283" s="9">
        <f t="shared" si="416"/>
        <v>0</v>
      </c>
      <c r="R1283" s="9">
        <v>0</v>
      </c>
      <c r="S1283" s="9">
        <v>0</v>
      </c>
      <c r="T1283" s="9">
        <v>0</v>
      </c>
      <c r="U1283" s="10">
        <f t="shared" si="405"/>
        <v>1</v>
      </c>
    </row>
    <row r="1284" spans="2:21">
      <c r="B1284" s="11"/>
      <c r="C1284" s="6"/>
      <c r="D1284" s="6" t="s">
        <v>109</v>
      </c>
      <c r="E1284" s="17" t="s">
        <v>110</v>
      </c>
      <c r="F1284" s="18">
        <v>10000</v>
      </c>
      <c r="G1284" s="9">
        <f t="shared" si="413"/>
        <v>10000</v>
      </c>
      <c r="H1284" s="9">
        <f t="shared" si="414"/>
        <v>10000</v>
      </c>
      <c r="I1284" s="9">
        <f t="shared" si="415"/>
        <v>10000</v>
      </c>
      <c r="J1284" s="9">
        <v>0</v>
      </c>
      <c r="K1284" s="9">
        <v>10000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f t="shared" si="416"/>
        <v>0</v>
      </c>
      <c r="R1284" s="9">
        <v>0</v>
      </c>
      <c r="S1284" s="9">
        <v>0</v>
      </c>
      <c r="T1284" s="9">
        <v>0</v>
      </c>
      <c r="U1284" s="10">
        <f t="shared" si="405"/>
        <v>1</v>
      </c>
    </row>
    <row r="1285" spans="2:21">
      <c r="B1285" s="11"/>
      <c r="C1285" s="6"/>
      <c r="D1285" s="6" t="s">
        <v>130</v>
      </c>
      <c r="E1285" s="17" t="s">
        <v>83</v>
      </c>
      <c r="F1285" s="18">
        <v>160000</v>
      </c>
      <c r="G1285" s="9">
        <f t="shared" si="413"/>
        <v>160000</v>
      </c>
      <c r="H1285" s="9">
        <f t="shared" si="414"/>
        <v>160000</v>
      </c>
      <c r="I1285" s="9">
        <f t="shared" si="415"/>
        <v>160000</v>
      </c>
      <c r="J1285" s="9">
        <v>0</v>
      </c>
      <c r="K1285" s="9">
        <v>160000</v>
      </c>
      <c r="L1285" s="9">
        <v>0</v>
      </c>
      <c r="M1285" s="9">
        <v>0</v>
      </c>
      <c r="N1285" s="9">
        <v>0</v>
      </c>
      <c r="O1285" s="9">
        <v>0</v>
      </c>
      <c r="P1285" s="9">
        <v>0</v>
      </c>
      <c r="Q1285" s="9">
        <f t="shared" si="416"/>
        <v>0</v>
      </c>
      <c r="R1285" s="9">
        <v>0</v>
      </c>
      <c r="S1285" s="9">
        <v>0</v>
      </c>
      <c r="T1285" s="9">
        <v>0</v>
      </c>
      <c r="U1285" s="10">
        <f t="shared" si="405"/>
        <v>1</v>
      </c>
    </row>
    <row r="1286" spans="2:21">
      <c r="B1286" s="11"/>
      <c r="C1286" s="6"/>
      <c r="D1286" s="6" t="s">
        <v>143</v>
      </c>
      <c r="E1286" s="17" t="s">
        <v>144</v>
      </c>
      <c r="F1286" s="18">
        <v>253000</v>
      </c>
      <c r="G1286" s="9">
        <f t="shared" si="413"/>
        <v>253000</v>
      </c>
      <c r="H1286" s="9">
        <f t="shared" si="414"/>
        <v>253000</v>
      </c>
      <c r="I1286" s="9">
        <f t="shared" si="415"/>
        <v>253000</v>
      </c>
      <c r="J1286" s="9">
        <v>0</v>
      </c>
      <c r="K1286" s="9">
        <v>253000</v>
      </c>
      <c r="L1286" s="9">
        <v>0</v>
      </c>
      <c r="M1286" s="9">
        <v>0</v>
      </c>
      <c r="N1286" s="9">
        <v>0</v>
      </c>
      <c r="O1286" s="9">
        <v>0</v>
      </c>
      <c r="P1286" s="9">
        <v>0</v>
      </c>
      <c r="Q1286" s="9">
        <f t="shared" si="416"/>
        <v>0</v>
      </c>
      <c r="R1286" s="9">
        <v>0</v>
      </c>
      <c r="S1286" s="9">
        <v>0</v>
      </c>
      <c r="T1286" s="9">
        <v>0</v>
      </c>
      <c r="U1286" s="10">
        <f t="shared" si="405"/>
        <v>1</v>
      </c>
    </row>
    <row r="1287" spans="2:21" ht="22.5">
      <c r="B1287" s="11"/>
      <c r="C1287" s="6"/>
      <c r="D1287" s="6" t="s">
        <v>330</v>
      </c>
      <c r="E1287" s="17" t="s">
        <v>331</v>
      </c>
      <c r="F1287" s="18">
        <v>217000</v>
      </c>
      <c r="G1287" s="9">
        <f t="shared" si="413"/>
        <v>210000</v>
      </c>
      <c r="H1287" s="9">
        <f t="shared" si="414"/>
        <v>210000</v>
      </c>
      <c r="I1287" s="9">
        <f t="shared" si="415"/>
        <v>210000</v>
      </c>
      <c r="J1287" s="9">
        <v>0</v>
      </c>
      <c r="K1287" s="9">
        <v>210000</v>
      </c>
      <c r="L1287" s="9">
        <v>0</v>
      </c>
      <c r="M1287" s="9">
        <v>0</v>
      </c>
      <c r="N1287" s="9">
        <v>0</v>
      </c>
      <c r="O1287" s="9">
        <v>0</v>
      </c>
      <c r="P1287" s="9">
        <v>0</v>
      </c>
      <c r="Q1287" s="9">
        <f t="shared" si="416"/>
        <v>0</v>
      </c>
      <c r="R1287" s="9">
        <v>0</v>
      </c>
      <c r="S1287" s="9">
        <v>0</v>
      </c>
      <c r="T1287" s="9">
        <v>0</v>
      </c>
      <c r="U1287" s="10">
        <f t="shared" si="405"/>
        <v>0.967741935483871</v>
      </c>
    </row>
    <row r="1288" spans="2:21" ht="22.5">
      <c r="B1288" s="11"/>
      <c r="C1288" s="6"/>
      <c r="D1288" s="6" t="s">
        <v>168</v>
      </c>
      <c r="E1288" s="17" t="s">
        <v>169</v>
      </c>
      <c r="F1288" s="18">
        <v>22000</v>
      </c>
      <c r="G1288" s="9">
        <f t="shared" si="413"/>
        <v>20000</v>
      </c>
      <c r="H1288" s="9">
        <f t="shared" si="414"/>
        <v>20000</v>
      </c>
      <c r="I1288" s="9">
        <f t="shared" si="415"/>
        <v>20000</v>
      </c>
      <c r="J1288" s="9">
        <v>0</v>
      </c>
      <c r="K1288" s="9">
        <v>20000</v>
      </c>
      <c r="L1288" s="9">
        <v>0</v>
      </c>
      <c r="M1288" s="9">
        <v>0</v>
      </c>
      <c r="N1288" s="9">
        <v>0</v>
      </c>
      <c r="O1288" s="9">
        <v>0</v>
      </c>
      <c r="P1288" s="9">
        <v>0</v>
      </c>
      <c r="Q1288" s="9">
        <f t="shared" si="416"/>
        <v>0</v>
      </c>
      <c r="R1288" s="9">
        <v>0</v>
      </c>
      <c r="S1288" s="9">
        <v>0</v>
      </c>
      <c r="T1288" s="9">
        <v>0</v>
      </c>
      <c r="U1288" s="10">
        <f t="shared" si="405"/>
        <v>0.90909090909090906</v>
      </c>
    </row>
    <row r="1289" spans="2:21">
      <c r="B1289" s="6"/>
      <c r="C1289" s="6"/>
      <c r="D1289" s="6">
        <v>6050</v>
      </c>
      <c r="E1289" s="17" t="s">
        <v>100</v>
      </c>
      <c r="F1289" s="18">
        <v>80659</v>
      </c>
      <c r="G1289" s="9">
        <v>0</v>
      </c>
      <c r="H1289" s="9">
        <v>0</v>
      </c>
      <c r="I1289" s="9">
        <v>0</v>
      </c>
      <c r="J1289" s="9">
        <v>0</v>
      </c>
      <c r="K1289" s="9">
        <v>0</v>
      </c>
      <c r="L1289" s="9">
        <v>0</v>
      </c>
      <c r="M1289" s="9">
        <v>0</v>
      </c>
      <c r="N1289" s="9">
        <v>0</v>
      </c>
      <c r="O1289" s="9">
        <v>0</v>
      </c>
      <c r="P1289" s="9">
        <v>0</v>
      </c>
      <c r="Q1289" s="9">
        <v>0</v>
      </c>
      <c r="R1289" s="9">
        <v>0</v>
      </c>
      <c r="S1289" s="9">
        <v>0</v>
      </c>
      <c r="T1289" s="9">
        <v>0</v>
      </c>
      <c r="U1289" s="10">
        <f t="shared" si="405"/>
        <v>0</v>
      </c>
    </row>
    <row r="1290" spans="2:21">
      <c r="B1290" s="11"/>
      <c r="C1290" s="6" t="s">
        <v>468</v>
      </c>
      <c r="D1290" s="6"/>
      <c r="E1290" s="17" t="s">
        <v>469</v>
      </c>
      <c r="F1290" s="9">
        <f t="shared" ref="F1290:T1290" si="417">SUM(F1291)</f>
        <v>1150000</v>
      </c>
      <c r="G1290" s="9">
        <f t="shared" si="417"/>
        <v>1180000</v>
      </c>
      <c r="H1290" s="9">
        <f t="shared" si="417"/>
        <v>1180000</v>
      </c>
      <c r="I1290" s="9">
        <f t="shared" si="417"/>
        <v>0</v>
      </c>
      <c r="J1290" s="9">
        <f t="shared" si="417"/>
        <v>0</v>
      </c>
      <c r="K1290" s="9">
        <f t="shared" si="417"/>
        <v>0</v>
      </c>
      <c r="L1290" s="9">
        <f t="shared" si="417"/>
        <v>1180000</v>
      </c>
      <c r="M1290" s="9">
        <f t="shared" si="417"/>
        <v>0</v>
      </c>
      <c r="N1290" s="9">
        <f t="shared" si="417"/>
        <v>0</v>
      </c>
      <c r="O1290" s="9">
        <f t="shared" si="417"/>
        <v>0</v>
      </c>
      <c r="P1290" s="9">
        <f t="shared" si="417"/>
        <v>0</v>
      </c>
      <c r="Q1290" s="9">
        <f t="shared" si="417"/>
        <v>0</v>
      </c>
      <c r="R1290" s="9">
        <f t="shared" si="417"/>
        <v>0</v>
      </c>
      <c r="S1290" s="9">
        <f t="shared" si="417"/>
        <v>0</v>
      </c>
      <c r="T1290" s="9">
        <f t="shared" si="417"/>
        <v>0</v>
      </c>
      <c r="U1290" s="10">
        <f t="shared" si="405"/>
        <v>1.0260869565217392</v>
      </c>
    </row>
    <row r="1291" spans="2:21" ht="33.75">
      <c r="B1291" s="11"/>
      <c r="C1291" s="6"/>
      <c r="D1291" s="6" t="s">
        <v>116</v>
      </c>
      <c r="E1291" s="17" t="s">
        <v>117</v>
      </c>
      <c r="F1291" s="18">
        <v>1150000</v>
      </c>
      <c r="G1291" s="9">
        <f>SUM(H1291+Q1291)</f>
        <v>1180000</v>
      </c>
      <c r="H1291" s="9">
        <f>SUM(I1291+L1291+M1291+N1291+O1291+P1291)</f>
        <v>1180000</v>
      </c>
      <c r="I1291" s="9">
        <f>SUM(J1291:K1291)</f>
        <v>0</v>
      </c>
      <c r="J1291" s="9">
        <v>0</v>
      </c>
      <c r="K1291" s="9">
        <v>0</v>
      </c>
      <c r="L1291" s="9">
        <v>1180000</v>
      </c>
      <c r="M1291" s="9">
        <v>0</v>
      </c>
      <c r="N1291" s="9">
        <v>0</v>
      </c>
      <c r="O1291" s="9">
        <v>0</v>
      </c>
      <c r="P1291" s="9">
        <v>0</v>
      </c>
      <c r="Q1291" s="9">
        <f>SUM(R1291+T1291)</f>
        <v>0</v>
      </c>
      <c r="R1291" s="9">
        <v>0</v>
      </c>
      <c r="S1291" s="9">
        <v>0</v>
      </c>
      <c r="T1291" s="9">
        <v>0</v>
      </c>
      <c r="U1291" s="10">
        <f t="shared" si="405"/>
        <v>1.0260869565217392</v>
      </c>
    </row>
    <row r="1292" spans="2:21">
      <c r="B1292" s="11"/>
      <c r="C1292" s="6" t="s">
        <v>470</v>
      </c>
      <c r="D1292" s="6"/>
      <c r="E1292" s="17" t="s">
        <v>42</v>
      </c>
      <c r="F1292" s="9">
        <f t="shared" ref="F1292:T1292" si="418">SUM(F1293:F1301)</f>
        <v>1384338</v>
      </c>
      <c r="G1292" s="9">
        <f t="shared" si="418"/>
        <v>541400</v>
      </c>
      <c r="H1292" s="9">
        <f t="shared" si="418"/>
        <v>441400</v>
      </c>
      <c r="I1292" s="9">
        <f t="shared" si="418"/>
        <v>70400</v>
      </c>
      <c r="J1292" s="9">
        <f t="shared" si="418"/>
        <v>9000</v>
      </c>
      <c r="K1292" s="9">
        <f t="shared" si="418"/>
        <v>61400</v>
      </c>
      <c r="L1292" s="9">
        <f t="shared" si="418"/>
        <v>200000</v>
      </c>
      <c r="M1292" s="9">
        <f t="shared" si="418"/>
        <v>171000</v>
      </c>
      <c r="N1292" s="9">
        <f t="shared" si="418"/>
        <v>0</v>
      </c>
      <c r="O1292" s="9">
        <f t="shared" si="418"/>
        <v>0</v>
      </c>
      <c r="P1292" s="9">
        <f t="shared" si="418"/>
        <v>0</v>
      </c>
      <c r="Q1292" s="9">
        <f t="shared" si="418"/>
        <v>100000</v>
      </c>
      <c r="R1292" s="9">
        <f t="shared" si="418"/>
        <v>100000</v>
      </c>
      <c r="S1292" s="9">
        <f t="shared" si="418"/>
        <v>0</v>
      </c>
      <c r="T1292" s="9">
        <f t="shared" si="418"/>
        <v>0</v>
      </c>
      <c r="U1292" s="10">
        <f t="shared" si="405"/>
        <v>0.39108945936613748</v>
      </c>
    </row>
    <row r="1293" spans="2:21" ht="33.75">
      <c r="B1293" s="11"/>
      <c r="C1293" s="6"/>
      <c r="D1293" s="6" t="s">
        <v>116</v>
      </c>
      <c r="E1293" s="17" t="s">
        <v>117</v>
      </c>
      <c r="F1293" s="18">
        <v>180000</v>
      </c>
      <c r="G1293" s="9">
        <f t="shared" ref="G1293:G1301" si="419">SUM(H1293+Q1293)</f>
        <v>200000</v>
      </c>
      <c r="H1293" s="9">
        <f t="shared" ref="H1293:H1301" si="420">SUM(I1293+L1293+M1293+N1293+O1293+P1293)</f>
        <v>200000</v>
      </c>
      <c r="I1293" s="9">
        <f t="shared" ref="I1293:I1301" si="421">SUM(J1293:K1293)</f>
        <v>0</v>
      </c>
      <c r="J1293" s="9">
        <v>0</v>
      </c>
      <c r="K1293" s="9">
        <v>0</v>
      </c>
      <c r="L1293" s="9">
        <v>200000</v>
      </c>
      <c r="M1293" s="9">
        <v>0</v>
      </c>
      <c r="N1293" s="9">
        <v>0</v>
      </c>
      <c r="O1293" s="9">
        <v>0</v>
      </c>
      <c r="P1293" s="9">
        <v>0</v>
      </c>
      <c r="Q1293" s="9">
        <f t="shared" ref="Q1293:Q1301" si="422">SUM(R1293+T1293)</f>
        <v>0</v>
      </c>
      <c r="R1293" s="9">
        <v>0</v>
      </c>
      <c r="S1293" s="9">
        <v>0</v>
      </c>
      <c r="T1293" s="9">
        <v>0</v>
      </c>
      <c r="U1293" s="10">
        <f t="shared" si="405"/>
        <v>1.1111111111111112</v>
      </c>
    </row>
    <row r="1294" spans="2:21" ht="22.5">
      <c r="B1294" s="11"/>
      <c r="C1294" s="6"/>
      <c r="D1294" s="6" t="s">
        <v>118</v>
      </c>
      <c r="E1294" s="17" t="s">
        <v>119</v>
      </c>
      <c r="F1294" s="18">
        <v>21000</v>
      </c>
      <c r="G1294" s="9">
        <f t="shared" si="419"/>
        <v>21000</v>
      </c>
      <c r="H1294" s="9">
        <f t="shared" si="420"/>
        <v>21000</v>
      </c>
      <c r="I1294" s="9">
        <f t="shared" si="421"/>
        <v>0</v>
      </c>
      <c r="J1294" s="9">
        <v>0</v>
      </c>
      <c r="K1294" s="9">
        <v>0</v>
      </c>
      <c r="L1294" s="9">
        <v>0</v>
      </c>
      <c r="M1294" s="9">
        <v>21000</v>
      </c>
      <c r="N1294" s="9">
        <v>0</v>
      </c>
      <c r="O1294" s="9">
        <v>0</v>
      </c>
      <c r="P1294" s="9">
        <v>0</v>
      </c>
      <c r="Q1294" s="9">
        <f t="shared" si="422"/>
        <v>0</v>
      </c>
      <c r="R1294" s="9">
        <v>0</v>
      </c>
      <c r="S1294" s="9">
        <v>0</v>
      </c>
      <c r="T1294" s="9">
        <v>0</v>
      </c>
      <c r="U1294" s="10">
        <f t="shared" si="405"/>
        <v>1</v>
      </c>
    </row>
    <row r="1295" spans="2:21">
      <c r="B1295" s="11"/>
      <c r="C1295" s="6"/>
      <c r="D1295" s="6" t="s">
        <v>471</v>
      </c>
      <c r="E1295" s="17" t="s">
        <v>472</v>
      </c>
      <c r="F1295" s="18">
        <v>124000</v>
      </c>
      <c r="G1295" s="9">
        <f t="shared" si="419"/>
        <v>150000</v>
      </c>
      <c r="H1295" s="9">
        <f t="shared" si="420"/>
        <v>150000</v>
      </c>
      <c r="I1295" s="9">
        <f t="shared" si="421"/>
        <v>0</v>
      </c>
      <c r="J1295" s="9">
        <v>0</v>
      </c>
      <c r="K1295" s="9">
        <v>0</v>
      </c>
      <c r="L1295" s="9">
        <v>0</v>
      </c>
      <c r="M1295" s="9">
        <v>150000</v>
      </c>
      <c r="N1295" s="9">
        <v>0</v>
      </c>
      <c r="O1295" s="9">
        <v>0</v>
      </c>
      <c r="P1295" s="9">
        <v>0</v>
      </c>
      <c r="Q1295" s="9">
        <f t="shared" si="422"/>
        <v>0</v>
      </c>
      <c r="R1295" s="9">
        <v>0</v>
      </c>
      <c r="S1295" s="9">
        <v>0</v>
      </c>
      <c r="T1295" s="9">
        <v>0</v>
      </c>
      <c r="U1295" s="10">
        <f t="shared" si="405"/>
        <v>1.2096774193548387</v>
      </c>
    </row>
    <row r="1296" spans="2:21">
      <c r="B1296" s="11"/>
      <c r="C1296" s="6"/>
      <c r="D1296" s="6" t="s">
        <v>122</v>
      </c>
      <c r="E1296" s="17" t="s">
        <v>79</v>
      </c>
      <c r="F1296" s="18">
        <v>4000</v>
      </c>
      <c r="G1296" s="9">
        <f t="shared" si="419"/>
        <v>6000</v>
      </c>
      <c r="H1296" s="9">
        <f t="shared" si="420"/>
        <v>6000</v>
      </c>
      <c r="I1296" s="9">
        <f t="shared" si="421"/>
        <v>6000</v>
      </c>
      <c r="J1296" s="9">
        <v>6000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f t="shared" si="422"/>
        <v>0</v>
      </c>
      <c r="R1296" s="9">
        <v>0</v>
      </c>
      <c r="S1296" s="9">
        <v>0</v>
      </c>
      <c r="T1296" s="9">
        <v>0</v>
      </c>
      <c r="U1296" s="10">
        <f t="shared" si="405"/>
        <v>1.5</v>
      </c>
    </row>
    <row r="1297" spans="2:21">
      <c r="B1297" s="11"/>
      <c r="C1297" s="6"/>
      <c r="D1297" s="6" t="s">
        <v>103</v>
      </c>
      <c r="E1297" s="17" t="s">
        <v>81</v>
      </c>
      <c r="F1297" s="18">
        <v>3100</v>
      </c>
      <c r="G1297" s="9">
        <f t="shared" si="419"/>
        <v>3000</v>
      </c>
      <c r="H1297" s="9">
        <f t="shared" si="420"/>
        <v>3000</v>
      </c>
      <c r="I1297" s="9">
        <f t="shared" si="421"/>
        <v>3000</v>
      </c>
      <c r="J1297" s="9">
        <v>3000</v>
      </c>
      <c r="K1297" s="9">
        <v>0</v>
      </c>
      <c r="L1297" s="9">
        <v>0</v>
      </c>
      <c r="M1297" s="9">
        <v>0</v>
      </c>
      <c r="N1297" s="9">
        <v>0</v>
      </c>
      <c r="O1297" s="9">
        <v>0</v>
      </c>
      <c r="P1297" s="9">
        <v>0</v>
      </c>
      <c r="Q1297" s="9">
        <f t="shared" si="422"/>
        <v>0</v>
      </c>
      <c r="R1297" s="9">
        <v>0</v>
      </c>
      <c r="S1297" s="9">
        <v>0</v>
      </c>
      <c r="T1297" s="9">
        <v>0</v>
      </c>
      <c r="U1297" s="10">
        <f t="shared" si="405"/>
        <v>0.967741935483871</v>
      </c>
    </row>
    <row r="1298" spans="2:21">
      <c r="B1298" s="11"/>
      <c r="C1298" s="6"/>
      <c r="D1298" s="6" t="s">
        <v>192</v>
      </c>
      <c r="E1298" s="17" t="s">
        <v>124</v>
      </c>
      <c r="F1298" s="18">
        <v>29800</v>
      </c>
      <c r="G1298" s="9">
        <f t="shared" si="419"/>
        <v>30000</v>
      </c>
      <c r="H1298" s="9">
        <f t="shared" si="420"/>
        <v>30000</v>
      </c>
      <c r="I1298" s="9">
        <f t="shared" si="421"/>
        <v>30000</v>
      </c>
      <c r="J1298" s="9">
        <v>0</v>
      </c>
      <c r="K1298" s="9">
        <v>30000</v>
      </c>
      <c r="L1298" s="9">
        <v>0</v>
      </c>
      <c r="M1298" s="9">
        <v>0</v>
      </c>
      <c r="N1298" s="9">
        <v>0</v>
      </c>
      <c r="O1298" s="9">
        <v>0</v>
      </c>
      <c r="P1298" s="9">
        <v>0</v>
      </c>
      <c r="Q1298" s="9">
        <f t="shared" si="422"/>
        <v>0</v>
      </c>
      <c r="R1298" s="9">
        <v>0</v>
      </c>
      <c r="S1298" s="9">
        <v>0</v>
      </c>
      <c r="T1298" s="9">
        <v>0</v>
      </c>
      <c r="U1298" s="10">
        <f t="shared" si="405"/>
        <v>1.0067114093959733</v>
      </c>
    </row>
    <row r="1299" spans="2:21">
      <c r="B1299" s="11"/>
      <c r="C1299" s="6"/>
      <c r="D1299" s="6" t="s">
        <v>125</v>
      </c>
      <c r="E1299" s="17" t="s">
        <v>65</v>
      </c>
      <c r="F1299" s="18">
        <v>1400</v>
      </c>
      <c r="G1299" s="9">
        <f t="shared" si="419"/>
        <v>1400</v>
      </c>
      <c r="H1299" s="9">
        <f t="shared" si="420"/>
        <v>1400</v>
      </c>
      <c r="I1299" s="9">
        <f t="shared" si="421"/>
        <v>1400</v>
      </c>
      <c r="J1299" s="9">
        <v>0</v>
      </c>
      <c r="K1299" s="9">
        <v>1400</v>
      </c>
      <c r="L1299" s="9">
        <v>0</v>
      </c>
      <c r="M1299" s="9">
        <v>0</v>
      </c>
      <c r="N1299" s="9">
        <v>0</v>
      </c>
      <c r="O1299" s="9">
        <v>0</v>
      </c>
      <c r="P1299" s="9">
        <v>0</v>
      </c>
      <c r="Q1299" s="9">
        <f t="shared" si="422"/>
        <v>0</v>
      </c>
      <c r="R1299" s="9">
        <v>0</v>
      </c>
      <c r="S1299" s="9">
        <v>0</v>
      </c>
      <c r="T1299" s="9">
        <v>0</v>
      </c>
      <c r="U1299" s="10">
        <f t="shared" si="405"/>
        <v>1</v>
      </c>
    </row>
    <row r="1300" spans="2:21">
      <c r="B1300" s="11"/>
      <c r="C1300" s="6"/>
      <c r="D1300" s="6" t="s">
        <v>37</v>
      </c>
      <c r="E1300" s="17" t="s">
        <v>38</v>
      </c>
      <c r="F1300" s="18">
        <v>62600</v>
      </c>
      <c r="G1300" s="9">
        <f t="shared" si="419"/>
        <v>30000</v>
      </c>
      <c r="H1300" s="9">
        <f t="shared" si="420"/>
        <v>30000</v>
      </c>
      <c r="I1300" s="9">
        <f t="shared" si="421"/>
        <v>30000</v>
      </c>
      <c r="J1300" s="9">
        <v>0</v>
      </c>
      <c r="K1300" s="9">
        <v>30000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f t="shared" si="422"/>
        <v>0</v>
      </c>
      <c r="R1300" s="9">
        <v>0</v>
      </c>
      <c r="S1300" s="9">
        <v>0</v>
      </c>
      <c r="T1300" s="9">
        <v>0</v>
      </c>
      <c r="U1300" s="10">
        <f t="shared" si="405"/>
        <v>0.47923322683706071</v>
      </c>
    </row>
    <row r="1301" spans="2:21">
      <c r="B1301" s="11"/>
      <c r="C1301" s="6"/>
      <c r="D1301" s="6" t="s">
        <v>106</v>
      </c>
      <c r="E1301" s="17" t="s">
        <v>100</v>
      </c>
      <c r="F1301" s="18">
        <v>958438</v>
      </c>
      <c r="G1301" s="9">
        <f t="shared" si="419"/>
        <v>100000</v>
      </c>
      <c r="H1301" s="9">
        <f t="shared" si="420"/>
        <v>0</v>
      </c>
      <c r="I1301" s="9">
        <f t="shared" si="421"/>
        <v>0</v>
      </c>
      <c r="J1301" s="9">
        <v>0</v>
      </c>
      <c r="K1301" s="9">
        <v>0</v>
      </c>
      <c r="L1301" s="9">
        <v>0</v>
      </c>
      <c r="M1301" s="9">
        <v>0</v>
      </c>
      <c r="N1301" s="9">
        <v>0</v>
      </c>
      <c r="O1301" s="9">
        <v>0</v>
      </c>
      <c r="P1301" s="9">
        <v>0</v>
      </c>
      <c r="Q1301" s="9">
        <f t="shared" si="422"/>
        <v>100000</v>
      </c>
      <c r="R1301" s="9">
        <v>100000</v>
      </c>
      <c r="S1301" s="9">
        <v>0</v>
      </c>
      <c r="T1301" s="9">
        <v>0</v>
      </c>
      <c r="U1301" s="10">
        <f t="shared" si="405"/>
        <v>0.10433643073417373</v>
      </c>
    </row>
    <row r="1302" spans="2:21">
      <c r="B1302" s="32" t="s">
        <v>473</v>
      </c>
      <c r="C1302" s="32"/>
      <c r="D1302" s="32"/>
      <c r="E1302" s="32"/>
      <c r="F1302" s="12">
        <f>SUM(F1258+F1217+F1165+F1043+F941+F881+F714+F687+F322+F318+F313+F252+F249+F164+F161+F148+F127+F108+F80+F53+F48+F58)</f>
        <v>396993549</v>
      </c>
      <c r="G1302" s="12">
        <f t="shared" ref="G1302:T1302" si="423">SUM(G1258+G1217+G1165+G1043+G941+G881+G714+G687+G322+G318+G313+G252+G249+G164+G161+G148+G127+G108+G80+G53+G48)</f>
        <v>353403804</v>
      </c>
      <c r="H1302" s="12">
        <f t="shared" si="423"/>
        <v>285182881</v>
      </c>
      <c r="I1302" s="12">
        <f t="shared" si="423"/>
        <v>233923012</v>
      </c>
      <c r="J1302" s="12">
        <f t="shared" si="423"/>
        <v>151205465</v>
      </c>
      <c r="K1302" s="12">
        <f t="shared" si="423"/>
        <v>82717547</v>
      </c>
      <c r="L1302" s="12">
        <f t="shared" si="423"/>
        <v>34647622</v>
      </c>
      <c r="M1302" s="12">
        <f t="shared" si="423"/>
        <v>7397015</v>
      </c>
      <c r="N1302" s="12">
        <f t="shared" si="423"/>
        <v>4235420</v>
      </c>
      <c r="O1302" s="12">
        <f t="shared" si="423"/>
        <v>1200000</v>
      </c>
      <c r="P1302" s="12">
        <f t="shared" si="423"/>
        <v>3779812</v>
      </c>
      <c r="Q1302" s="12">
        <f t="shared" si="423"/>
        <v>68220923</v>
      </c>
      <c r="R1302" s="12">
        <f t="shared" si="423"/>
        <v>67880923</v>
      </c>
      <c r="S1302" s="12">
        <f t="shared" si="423"/>
        <v>17387483</v>
      </c>
      <c r="T1302" s="12">
        <f t="shared" si="423"/>
        <v>340000</v>
      </c>
      <c r="U1302" s="13">
        <f t="shared" si="405"/>
        <v>0.89020036947754033</v>
      </c>
    </row>
    <row r="1303" spans="2:21">
      <c r="B1303" s="14"/>
      <c r="C1303" s="35" t="s">
        <v>474</v>
      </c>
      <c r="D1303" s="35"/>
      <c r="E1303" s="35"/>
      <c r="F1303" s="29"/>
      <c r="G1303" s="29"/>
      <c r="H1303" s="15"/>
      <c r="I1303" s="15"/>
      <c r="J1303" s="15"/>
      <c r="K1303" s="15"/>
      <c r="L1303" s="15"/>
      <c r="M1303" s="15"/>
      <c r="N1303" s="15"/>
      <c r="O1303" s="15"/>
      <c r="P1303" s="15"/>
      <c r="Q1303" s="15"/>
      <c r="R1303" s="15"/>
      <c r="S1303" s="15"/>
      <c r="T1303" s="15"/>
      <c r="U1303" s="16"/>
    </row>
    <row r="1304" spans="2:21">
      <c r="B1304" s="31" t="s">
        <v>6</v>
      </c>
      <c r="C1304" s="31" t="s">
        <v>7</v>
      </c>
      <c r="D1304" s="31" t="s">
        <v>8</v>
      </c>
      <c r="E1304" s="31" t="s">
        <v>9</v>
      </c>
      <c r="F1304" s="31" t="s">
        <v>10</v>
      </c>
      <c r="G1304" s="31" t="s">
        <v>11</v>
      </c>
      <c r="H1304" s="31" t="s">
        <v>12</v>
      </c>
      <c r="I1304" s="31"/>
      <c r="J1304" s="31"/>
      <c r="K1304" s="31"/>
      <c r="L1304" s="31"/>
      <c r="M1304" s="31"/>
      <c r="N1304" s="31"/>
      <c r="O1304" s="31"/>
      <c r="P1304" s="31"/>
      <c r="Q1304" s="31"/>
      <c r="R1304" s="31"/>
      <c r="S1304" s="31"/>
      <c r="T1304" s="31"/>
      <c r="U1304" s="31"/>
    </row>
    <row r="1305" spans="2:21">
      <c r="B1305" s="31"/>
      <c r="C1305" s="31"/>
      <c r="D1305" s="31"/>
      <c r="E1305" s="31"/>
      <c r="F1305" s="31"/>
      <c r="G1305" s="31"/>
      <c r="H1305" s="31" t="s">
        <v>14</v>
      </c>
      <c r="I1305" s="31" t="s">
        <v>15</v>
      </c>
      <c r="J1305" s="31"/>
      <c r="K1305" s="31"/>
      <c r="L1305" s="31"/>
      <c r="M1305" s="31"/>
      <c r="N1305" s="31"/>
      <c r="O1305" s="31"/>
      <c r="P1305" s="31"/>
      <c r="Q1305" s="31" t="s">
        <v>16</v>
      </c>
      <c r="R1305" s="31" t="s">
        <v>15</v>
      </c>
      <c r="S1305" s="31"/>
      <c r="T1305" s="31"/>
      <c r="U1305" s="34" t="s">
        <v>13</v>
      </c>
    </row>
    <row r="1306" spans="2:21">
      <c r="B1306" s="31"/>
      <c r="C1306" s="31"/>
      <c r="D1306" s="31"/>
      <c r="E1306" s="31"/>
      <c r="F1306" s="31"/>
      <c r="G1306" s="31"/>
      <c r="H1306" s="31"/>
      <c r="I1306" s="31" t="s">
        <v>17</v>
      </c>
      <c r="J1306" s="31" t="s">
        <v>15</v>
      </c>
      <c r="K1306" s="31"/>
      <c r="L1306" s="31" t="s">
        <v>18</v>
      </c>
      <c r="M1306" s="31" t="s">
        <v>19</v>
      </c>
      <c r="N1306" s="31" t="s">
        <v>20</v>
      </c>
      <c r="O1306" s="31" t="s">
        <v>21</v>
      </c>
      <c r="P1306" s="31" t="s">
        <v>22</v>
      </c>
      <c r="Q1306" s="31"/>
      <c r="R1306" s="31" t="s">
        <v>23</v>
      </c>
      <c r="S1306" s="4" t="s">
        <v>24</v>
      </c>
      <c r="T1306" s="31" t="s">
        <v>25</v>
      </c>
      <c r="U1306" s="34"/>
    </row>
    <row r="1307" spans="2:21" ht="78.75">
      <c r="B1307" s="31"/>
      <c r="C1307" s="31"/>
      <c r="D1307" s="31"/>
      <c r="E1307" s="31"/>
      <c r="F1307" s="31"/>
      <c r="G1307" s="31"/>
      <c r="H1307" s="31"/>
      <c r="I1307" s="31"/>
      <c r="J1307" s="4" t="s">
        <v>26</v>
      </c>
      <c r="K1307" s="4" t="s">
        <v>27</v>
      </c>
      <c r="L1307" s="31"/>
      <c r="M1307" s="31"/>
      <c r="N1307" s="31"/>
      <c r="O1307" s="31"/>
      <c r="P1307" s="31"/>
      <c r="Q1307" s="31"/>
      <c r="R1307" s="31"/>
      <c r="S1307" s="4" t="s">
        <v>28</v>
      </c>
      <c r="T1307" s="31"/>
      <c r="U1307" s="34"/>
    </row>
    <row r="1308" spans="2:21">
      <c r="B1308" s="5" t="s">
        <v>29</v>
      </c>
      <c r="C1308" s="6" t="s">
        <v>30</v>
      </c>
      <c r="D1308" s="6" t="s">
        <v>31</v>
      </c>
      <c r="E1308" s="5" t="s">
        <v>32</v>
      </c>
      <c r="F1308" s="7">
        <v>5</v>
      </c>
      <c r="G1308" s="6">
        <v>6</v>
      </c>
      <c r="H1308" s="6">
        <v>7</v>
      </c>
      <c r="I1308" s="6">
        <v>8</v>
      </c>
      <c r="J1308" s="6">
        <v>9</v>
      </c>
      <c r="K1308" s="6">
        <v>10</v>
      </c>
      <c r="L1308" s="6">
        <v>11</v>
      </c>
      <c r="M1308" s="6">
        <v>12</v>
      </c>
      <c r="N1308" s="6">
        <v>13</v>
      </c>
      <c r="O1308" s="6">
        <v>14</v>
      </c>
      <c r="P1308" s="6">
        <v>15</v>
      </c>
      <c r="Q1308" s="6">
        <v>16</v>
      </c>
      <c r="R1308" s="6">
        <v>17</v>
      </c>
      <c r="S1308" s="6">
        <v>18</v>
      </c>
      <c r="T1308" s="6">
        <v>19</v>
      </c>
      <c r="U1308" s="7">
        <v>20</v>
      </c>
    </row>
    <row r="1309" spans="2:21">
      <c r="B1309" s="5">
        <v>10</v>
      </c>
      <c r="C1309" s="6"/>
      <c r="D1309" s="6"/>
      <c r="E1309" s="17" t="s">
        <v>60</v>
      </c>
      <c r="F1309" s="9">
        <f t="shared" ref="F1309:T1309" si="424">SUM(F1310)</f>
        <v>49503</v>
      </c>
      <c r="G1309" s="9">
        <f t="shared" si="424"/>
        <v>0</v>
      </c>
      <c r="H1309" s="9">
        <f t="shared" si="424"/>
        <v>0</v>
      </c>
      <c r="I1309" s="9">
        <f t="shared" si="424"/>
        <v>0</v>
      </c>
      <c r="J1309" s="9">
        <f t="shared" si="424"/>
        <v>0</v>
      </c>
      <c r="K1309" s="9">
        <f t="shared" si="424"/>
        <v>0</v>
      </c>
      <c r="L1309" s="9">
        <f t="shared" si="424"/>
        <v>0</v>
      </c>
      <c r="M1309" s="9">
        <f t="shared" si="424"/>
        <v>0</v>
      </c>
      <c r="N1309" s="9">
        <f t="shared" si="424"/>
        <v>0</v>
      </c>
      <c r="O1309" s="9">
        <f t="shared" si="424"/>
        <v>0</v>
      </c>
      <c r="P1309" s="9">
        <f t="shared" si="424"/>
        <v>0</v>
      </c>
      <c r="Q1309" s="9">
        <f t="shared" si="424"/>
        <v>0</v>
      </c>
      <c r="R1309" s="9">
        <f t="shared" si="424"/>
        <v>0</v>
      </c>
      <c r="S1309" s="9">
        <f t="shared" si="424"/>
        <v>0</v>
      </c>
      <c r="T1309" s="9">
        <f t="shared" si="424"/>
        <v>0</v>
      </c>
      <c r="U1309" s="10">
        <f t="shared" ref="U1309:U1343" si="425">G1309/F1309</f>
        <v>0</v>
      </c>
    </row>
    <row r="1310" spans="2:21">
      <c r="B1310" s="6"/>
      <c r="C1310" s="6">
        <v>1095</v>
      </c>
      <c r="D1310" s="6"/>
      <c r="E1310" s="17" t="s">
        <v>42</v>
      </c>
      <c r="F1310" s="9">
        <f t="shared" ref="F1310:T1310" si="426">SUM(F1311:F1312)</f>
        <v>49503</v>
      </c>
      <c r="G1310" s="9">
        <f t="shared" si="426"/>
        <v>0</v>
      </c>
      <c r="H1310" s="9">
        <f t="shared" si="426"/>
        <v>0</v>
      </c>
      <c r="I1310" s="9">
        <f t="shared" si="426"/>
        <v>0</v>
      </c>
      <c r="J1310" s="9">
        <f t="shared" si="426"/>
        <v>0</v>
      </c>
      <c r="K1310" s="9">
        <f t="shared" si="426"/>
        <v>0</v>
      </c>
      <c r="L1310" s="9">
        <f t="shared" si="426"/>
        <v>0</v>
      </c>
      <c r="M1310" s="9">
        <f t="shared" si="426"/>
        <v>0</v>
      </c>
      <c r="N1310" s="9">
        <f t="shared" si="426"/>
        <v>0</v>
      </c>
      <c r="O1310" s="9">
        <f t="shared" si="426"/>
        <v>0</v>
      </c>
      <c r="P1310" s="9">
        <f t="shared" si="426"/>
        <v>0</v>
      </c>
      <c r="Q1310" s="9">
        <f t="shared" si="426"/>
        <v>0</v>
      </c>
      <c r="R1310" s="9">
        <f t="shared" si="426"/>
        <v>0</v>
      </c>
      <c r="S1310" s="9">
        <f t="shared" si="426"/>
        <v>0</v>
      </c>
      <c r="T1310" s="9">
        <f t="shared" si="426"/>
        <v>0</v>
      </c>
      <c r="U1310" s="10">
        <f t="shared" si="425"/>
        <v>0</v>
      </c>
    </row>
    <row r="1311" spans="2:21">
      <c r="B1311" s="6"/>
      <c r="C1311" s="6"/>
      <c r="D1311" s="6">
        <v>4210</v>
      </c>
      <c r="E1311" s="17" t="s">
        <v>65</v>
      </c>
      <c r="F1311" s="9">
        <v>970</v>
      </c>
      <c r="G1311" s="9">
        <v>0</v>
      </c>
      <c r="H1311" s="9">
        <v>0</v>
      </c>
      <c r="I1311" s="9">
        <v>0</v>
      </c>
      <c r="J1311" s="9">
        <v>0</v>
      </c>
      <c r="K1311" s="9">
        <v>0</v>
      </c>
      <c r="L1311" s="9">
        <v>0</v>
      </c>
      <c r="M1311" s="9">
        <v>0</v>
      </c>
      <c r="N1311" s="9">
        <v>0</v>
      </c>
      <c r="O1311" s="9">
        <v>0</v>
      </c>
      <c r="P1311" s="9">
        <v>0</v>
      </c>
      <c r="Q1311" s="9">
        <v>0</v>
      </c>
      <c r="R1311" s="9">
        <v>0</v>
      </c>
      <c r="S1311" s="9">
        <v>0</v>
      </c>
      <c r="T1311" s="9">
        <v>0</v>
      </c>
      <c r="U1311" s="10">
        <f t="shared" si="425"/>
        <v>0</v>
      </c>
    </row>
    <row r="1312" spans="2:21">
      <c r="B1312" s="6"/>
      <c r="C1312" s="6"/>
      <c r="D1312" s="6">
        <v>4430</v>
      </c>
      <c r="E1312" s="17" t="s">
        <v>110</v>
      </c>
      <c r="F1312" s="9">
        <v>48533</v>
      </c>
      <c r="G1312" s="9">
        <v>0</v>
      </c>
      <c r="H1312" s="9">
        <v>0</v>
      </c>
      <c r="I1312" s="9">
        <v>0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10">
        <f t="shared" si="425"/>
        <v>0</v>
      </c>
    </row>
    <row r="1313" spans="2:21">
      <c r="B1313" s="5" t="s">
        <v>133</v>
      </c>
      <c r="C1313" s="6"/>
      <c r="D1313" s="6"/>
      <c r="E1313" s="17" t="s">
        <v>134</v>
      </c>
      <c r="F1313" s="9">
        <f t="shared" ref="F1313:T1313" si="427">SUM(F1314)</f>
        <v>725599</v>
      </c>
      <c r="G1313" s="9">
        <f t="shared" si="427"/>
        <v>290100</v>
      </c>
      <c r="H1313" s="9">
        <f t="shared" si="427"/>
        <v>290100</v>
      </c>
      <c r="I1313" s="9">
        <f t="shared" si="427"/>
        <v>290100</v>
      </c>
      <c r="J1313" s="9">
        <f t="shared" si="427"/>
        <v>129600</v>
      </c>
      <c r="K1313" s="9">
        <f t="shared" si="427"/>
        <v>160500</v>
      </c>
      <c r="L1313" s="9">
        <f t="shared" si="427"/>
        <v>0</v>
      </c>
      <c r="M1313" s="9">
        <f t="shared" si="427"/>
        <v>0</v>
      </c>
      <c r="N1313" s="9">
        <f t="shared" si="427"/>
        <v>0</v>
      </c>
      <c r="O1313" s="9">
        <f t="shared" si="427"/>
        <v>0</v>
      </c>
      <c r="P1313" s="9">
        <f t="shared" si="427"/>
        <v>0</v>
      </c>
      <c r="Q1313" s="9">
        <f t="shared" si="427"/>
        <v>0</v>
      </c>
      <c r="R1313" s="9">
        <f t="shared" si="427"/>
        <v>0</v>
      </c>
      <c r="S1313" s="9">
        <f t="shared" si="427"/>
        <v>0</v>
      </c>
      <c r="T1313" s="9">
        <f t="shared" si="427"/>
        <v>0</v>
      </c>
      <c r="U1313" s="10">
        <f t="shared" si="425"/>
        <v>0.39980760723209374</v>
      </c>
    </row>
    <row r="1314" spans="2:21">
      <c r="B1314" s="11"/>
      <c r="C1314" s="6" t="s">
        <v>140</v>
      </c>
      <c r="D1314" s="6"/>
      <c r="E1314" s="17" t="s">
        <v>141</v>
      </c>
      <c r="F1314" s="9">
        <f t="shared" ref="F1314:T1314" si="428">SUM(F1315:F1327)</f>
        <v>725599</v>
      </c>
      <c r="G1314" s="9">
        <f t="shared" si="428"/>
        <v>290100</v>
      </c>
      <c r="H1314" s="9">
        <f t="shared" si="428"/>
        <v>290100</v>
      </c>
      <c r="I1314" s="9">
        <f t="shared" si="428"/>
        <v>290100</v>
      </c>
      <c r="J1314" s="9">
        <f t="shared" si="428"/>
        <v>129600</v>
      </c>
      <c r="K1314" s="9">
        <f t="shared" si="428"/>
        <v>160500</v>
      </c>
      <c r="L1314" s="9">
        <f t="shared" si="428"/>
        <v>0</v>
      </c>
      <c r="M1314" s="9">
        <f t="shared" si="428"/>
        <v>0</v>
      </c>
      <c r="N1314" s="9">
        <f t="shared" si="428"/>
        <v>0</v>
      </c>
      <c r="O1314" s="9">
        <f t="shared" si="428"/>
        <v>0</v>
      </c>
      <c r="P1314" s="9">
        <f t="shared" si="428"/>
        <v>0</v>
      </c>
      <c r="Q1314" s="9">
        <f t="shared" si="428"/>
        <v>0</v>
      </c>
      <c r="R1314" s="9">
        <f t="shared" si="428"/>
        <v>0</v>
      </c>
      <c r="S1314" s="9">
        <f t="shared" si="428"/>
        <v>0</v>
      </c>
      <c r="T1314" s="9">
        <f t="shared" si="428"/>
        <v>0</v>
      </c>
      <c r="U1314" s="10">
        <f t="shared" si="425"/>
        <v>0.39980760723209374</v>
      </c>
    </row>
    <row r="1315" spans="2:21">
      <c r="B1315" s="11"/>
      <c r="C1315" s="6"/>
      <c r="D1315" s="6" t="s">
        <v>120</v>
      </c>
      <c r="E1315" s="17" t="s">
        <v>77</v>
      </c>
      <c r="F1315" s="18">
        <v>19067</v>
      </c>
      <c r="G1315" s="9">
        <v>108324</v>
      </c>
      <c r="H1315" s="9">
        <v>108324</v>
      </c>
      <c r="I1315" s="9">
        <v>108324</v>
      </c>
      <c r="J1315" s="9">
        <v>108324</v>
      </c>
      <c r="K1315" s="9">
        <v>0</v>
      </c>
      <c r="L1315" s="9">
        <v>0</v>
      </c>
      <c r="M1315" s="9">
        <v>0</v>
      </c>
      <c r="N1315" s="9">
        <v>0</v>
      </c>
      <c r="O1315" s="9">
        <v>0</v>
      </c>
      <c r="P1315" s="9">
        <v>0</v>
      </c>
      <c r="Q1315" s="9">
        <v>0</v>
      </c>
      <c r="R1315" s="9">
        <v>0</v>
      </c>
      <c r="S1315" s="9">
        <v>0</v>
      </c>
      <c r="T1315" s="9">
        <v>0</v>
      </c>
      <c r="U1315" s="10">
        <f t="shared" si="425"/>
        <v>5.6812293491372525</v>
      </c>
    </row>
    <row r="1316" spans="2:21">
      <c r="B1316" s="11"/>
      <c r="C1316" s="6"/>
      <c r="D1316" s="6" t="s">
        <v>122</v>
      </c>
      <c r="E1316" s="17" t="s">
        <v>79</v>
      </c>
      <c r="F1316" s="18">
        <v>3281</v>
      </c>
      <c r="G1316" s="9">
        <v>18622</v>
      </c>
      <c r="H1316" s="9">
        <v>18622</v>
      </c>
      <c r="I1316" s="9">
        <v>18622</v>
      </c>
      <c r="J1316" s="9">
        <v>18622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10">
        <f t="shared" si="425"/>
        <v>5.6757086254190794</v>
      </c>
    </row>
    <row r="1317" spans="2:21">
      <c r="B1317" s="11"/>
      <c r="C1317" s="6"/>
      <c r="D1317" s="6" t="s">
        <v>123</v>
      </c>
      <c r="E1317" s="17" t="s">
        <v>80</v>
      </c>
      <c r="F1317" s="18">
        <v>468</v>
      </c>
      <c r="G1317" s="9">
        <v>2654</v>
      </c>
      <c r="H1317" s="9">
        <v>2654</v>
      </c>
      <c r="I1317" s="9">
        <v>2654</v>
      </c>
      <c r="J1317" s="9">
        <v>2654</v>
      </c>
      <c r="K1317" s="9">
        <v>0</v>
      </c>
      <c r="L1317" s="9">
        <v>0</v>
      </c>
      <c r="M1317" s="9">
        <v>0</v>
      </c>
      <c r="N1317" s="9">
        <v>0</v>
      </c>
      <c r="O1317" s="9">
        <v>0</v>
      </c>
      <c r="P1317" s="9">
        <v>0</v>
      </c>
      <c r="Q1317" s="9">
        <v>0</v>
      </c>
      <c r="R1317" s="9">
        <v>0</v>
      </c>
      <c r="S1317" s="9">
        <v>0</v>
      </c>
      <c r="T1317" s="9">
        <v>0</v>
      </c>
      <c r="U1317" s="10">
        <f t="shared" si="425"/>
        <v>5.6709401709401712</v>
      </c>
    </row>
    <row r="1318" spans="2:21">
      <c r="B1318" s="11"/>
      <c r="C1318" s="6"/>
      <c r="D1318" s="6" t="s">
        <v>125</v>
      </c>
      <c r="E1318" s="17" t="s">
        <v>65</v>
      </c>
      <c r="F1318" s="18">
        <v>1500</v>
      </c>
      <c r="G1318" s="9">
        <v>1500</v>
      </c>
      <c r="H1318" s="9">
        <v>1500</v>
      </c>
      <c r="I1318" s="9">
        <v>1500</v>
      </c>
      <c r="J1318" s="9">
        <v>0</v>
      </c>
      <c r="K1318" s="9">
        <v>1500</v>
      </c>
      <c r="L1318" s="9">
        <v>0</v>
      </c>
      <c r="M1318" s="9">
        <v>0</v>
      </c>
      <c r="N1318" s="9">
        <v>0</v>
      </c>
      <c r="O1318" s="9">
        <v>0</v>
      </c>
      <c r="P1318" s="9">
        <v>0</v>
      </c>
      <c r="Q1318" s="9">
        <v>0</v>
      </c>
      <c r="R1318" s="9">
        <v>0</v>
      </c>
      <c r="S1318" s="9">
        <v>0</v>
      </c>
      <c r="T1318" s="9">
        <v>0</v>
      </c>
      <c r="U1318" s="10">
        <f t="shared" si="425"/>
        <v>1</v>
      </c>
    </row>
    <row r="1319" spans="2:21">
      <c r="B1319" s="11"/>
      <c r="C1319" s="6"/>
      <c r="D1319" s="6" t="s">
        <v>88</v>
      </c>
      <c r="E1319" s="17" t="s">
        <v>89</v>
      </c>
      <c r="F1319" s="18">
        <v>66725</v>
      </c>
      <c r="G1319" s="9">
        <v>63000</v>
      </c>
      <c r="H1319" s="9">
        <v>63000</v>
      </c>
      <c r="I1319" s="9">
        <v>63000</v>
      </c>
      <c r="J1319" s="9">
        <v>0</v>
      </c>
      <c r="K1319" s="9">
        <v>63000</v>
      </c>
      <c r="L1319" s="9">
        <v>0</v>
      </c>
      <c r="M1319" s="9">
        <v>0</v>
      </c>
      <c r="N1319" s="9">
        <v>0</v>
      </c>
      <c r="O1319" s="9">
        <v>0</v>
      </c>
      <c r="P1319" s="9">
        <v>0</v>
      </c>
      <c r="Q1319" s="9">
        <v>0</v>
      </c>
      <c r="R1319" s="9">
        <v>0</v>
      </c>
      <c r="S1319" s="9">
        <v>0</v>
      </c>
      <c r="T1319" s="9">
        <v>0</v>
      </c>
      <c r="U1319" s="10">
        <f t="shared" si="425"/>
        <v>0.94417384788310232</v>
      </c>
    </row>
    <row r="1320" spans="2:21">
      <c r="B1320" s="11"/>
      <c r="C1320" s="6"/>
      <c r="D1320" s="6" t="s">
        <v>97</v>
      </c>
      <c r="E1320" s="17" t="s">
        <v>98</v>
      </c>
      <c r="F1320" s="18">
        <v>1650</v>
      </c>
      <c r="G1320" s="9">
        <v>5000</v>
      </c>
      <c r="H1320" s="9">
        <v>5000</v>
      </c>
      <c r="I1320" s="9">
        <v>5000</v>
      </c>
      <c r="J1320" s="9">
        <v>0</v>
      </c>
      <c r="K1320" s="9">
        <v>5000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10">
        <f t="shared" si="425"/>
        <v>3.0303030303030303</v>
      </c>
    </row>
    <row r="1321" spans="2:21">
      <c r="B1321" s="11"/>
      <c r="C1321" s="6"/>
      <c r="D1321" s="6" t="s">
        <v>37</v>
      </c>
      <c r="E1321" s="17" t="s">
        <v>38</v>
      </c>
      <c r="F1321" s="18">
        <v>66418</v>
      </c>
      <c r="G1321" s="9">
        <v>50000</v>
      </c>
      <c r="H1321" s="9">
        <v>50000</v>
      </c>
      <c r="I1321" s="9">
        <v>50000</v>
      </c>
      <c r="J1321" s="9">
        <v>0</v>
      </c>
      <c r="K1321" s="9">
        <v>50000</v>
      </c>
      <c r="L1321" s="9">
        <v>0</v>
      </c>
      <c r="M1321" s="9">
        <v>0</v>
      </c>
      <c r="N1321" s="9">
        <v>0</v>
      </c>
      <c r="O1321" s="9">
        <v>0</v>
      </c>
      <c r="P1321" s="9">
        <v>0</v>
      </c>
      <c r="Q1321" s="9">
        <v>0</v>
      </c>
      <c r="R1321" s="9">
        <v>0</v>
      </c>
      <c r="S1321" s="9">
        <v>0</v>
      </c>
      <c r="T1321" s="9">
        <v>0</v>
      </c>
      <c r="U1321" s="10">
        <f t="shared" si="425"/>
        <v>0.75280797374205788</v>
      </c>
    </row>
    <row r="1322" spans="2:21" ht="22.5">
      <c r="B1322" s="11"/>
      <c r="C1322" s="6"/>
      <c r="D1322" s="6" t="s">
        <v>104</v>
      </c>
      <c r="E1322" s="17" t="s">
        <v>105</v>
      </c>
      <c r="F1322" s="18">
        <v>51783</v>
      </c>
      <c r="G1322" s="9">
        <v>7000</v>
      </c>
      <c r="H1322" s="9">
        <v>7000</v>
      </c>
      <c r="I1322" s="9">
        <v>7000</v>
      </c>
      <c r="J1322" s="9">
        <v>0</v>
      </c>
      <c r="K1322" s="9">
        <v>7000</v>
      </c>
      <c r="L1322" s="9">
        <v>0</v>
      </c>
      <c r="M1322" s="9">
        <v>0</v>
      </c>
      <c r="N1322" s="9">
        <v>0</v>
      </c>
      <c r="O1322" s="9">
        <v>0</v>
      </c>
      <c r="P1322" s="9">
        <v>0</v>
      </c>
      <c r="Q1322" s="9">
        <v>0</v>
      </c>
      <c r="R1322" s="9">
        <v>0</v>
      </c>
      <c r="S1322" s="9">
        <v>0</v>
      </c>
      <c r="T1322" s="9">
        <v>0</v>
      </c>
      <c r="U1322" s="10">
        <f t="shared" si="425"/>
        <v>0.13517949906339918</v>
      </c>
    </row>
    <row r="1323" spans="2:21" ht="22.5">
      <c r="B1323" s="6"/>
      <c r="C1323" s="6"/>
      <c r="D1323" s="6">
        <v>4400</v>
      </c>
      <c r="E1323" s="17" t="s">
        <v>90</v>
      </c>
      <c r="F1323" s="18">
        <v>3000</v>
      </c>
      <c r="G1323" s="9">
        <v>0</v>
      </c>
      <c r="H1323" s="9">
        <v>0</v>
      </c>
      <c r="I1323" s="9">
        <v>0</v>
      </c>
      <c r="J1323" s="9">
        <v>0</v>
      </c>
      <c r="K1323" s="9">
        <v>0</v>
      </c>
      <c r="L1323" s="9">
        <v>0</v>
      </c>
      <c r="M1323" s="9">
        <v>0</v>
      </c>
      <c r="N1323" s="9">
        <v>0</v>
      </c>
      <c r="O1323" s="9">
        <v>0</v>
      </c>
      <c r="P1323" s="9">
        <v>0</v>
      </c>
      <c r="Q1323" s="9">
        <v>0</v>
      </c>
      <c r="R1323" s="9">
        <v>0</v>
      </c>
      <c r="S1323" s="9">
        <v>0</v>
      </c>
      <c r="T1323" s="9">
        <v>0</v>
      </c>
      <c r="U1323" s="10">
        <f t="shared" si="425"/>
        <v>0</v>
      </c>
    </row>
    <row r="1324" spans="2:21">
      <c r="B1324" s="11"/>
      <c r="C1324" s="6"/>
      <c r="D1324" s="6" t="s">
        <v>109</v>
      </c>
      <c r="E1324" s="17" t="s">
        <v>110</v>
      </c>
      <c r="F1324" s="18">
        <v>207</v>
      </c>
      <c r="G1324" s="9">
        <v>1000</v>
      </c>
      <c r="H1324" s="9">
        <v>1000</v>
      </c>
      <c r="I1324" s="9">
        <v>1000</v>
      </c>
      <c r="J1324" s="9">
        <v>0</v>
      </c>
      <c r="K1324" s="9">
        <v>1000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10">
        <f t="shared" si="425"/>
        <v>4.8309178743961354</v>
      </c>
    </row>
    <row r="1325" spans="2:21">
      <c r="B1325" s="11"/>
      <c r="C1325" s="6"/>
      <c r="D1325" s="6" t="s">
        <v>143</v>
      </c>
      <c r="E1325" s="17" t="s">
        <v>144</v>
      </c>
      <c r="F1325" s="18">
        <v>36500</v>
      </c>
      <c r="G1325" s="9">
        <v>30000</v>
      </c>
      <c r="H1325" s="9">
        <v>30000</v>
      </c>
      <c r="I1325" s="9">
        <v>30000</v>
      </c>
      <c r="J1325" s="9">
        <v>0</v>
      </c>
      <c r="K1325" s="9">
        <v>30000</v>
      </c>
      <c r="L1325" s="9">
        <v>0</v>
      </c>
      <c r="M1325" s="9">
        <v>0</v>
      </c>
      <c r="N1325" s="9">
        <v>0</v>
      </c>
      <c r="O1325" s="9">
        <v>0</v>
      </c>
      <c r="P1325" s="9">
        <v>0</v>
      </c>
      <c r="Q1325" s="9">
        <v>0</v>
      </c>
      <c r="R1325" s="9">
        <v>0</v>
      </c>
      <c r="S1325" s="9">
        <v>0</v>
      </c>
      <c r="T1325" s="9">
        <v>0</v>
      </c>
      <c r="U1325" s="10">
        <f t="shared" si="425"/>
        <v>0.82191780821917804</v>
      </c>
    </row>
    <row r="1326" spans="2:21">
      <c r="B1326" s="11"/>
      <c r="C1326" s="6"/>
      <c r="D1326" s="6" t="s">
        <v>151</v>
      </c>
      <c r="E1326" s="17" t="s">
        <v>111</v>
      </c>
      <c r="F1326" s="18">
        <v>3000</v>
      </c>
      <c r="G1326" s="9">
        <v>3000</v>
      </c>
      <c r="H1326" s="9">
        <v>3000</v>
      </c>
      <c r="I1326" s="9">
        <v>3000</v>
      </c>
      <c r="J1326" s="9">
        <v>0</v>
      </c>
      <c r="K1326" s="9">
        <v>3000</v>
      </c>
      <c r="L1326" s="9">
        <v>0</v>
      </c>
      <c r="M1326" s="9">
        <v>0</v>
      </c>
      <c r="N1326" s="9">
        <v>0</v>
      </c>
      <c r="O1326" s="9">
        <v>0</v>
      </c>
      <c r="P1326" s="9">
        <v>0</v>
      </c>
      <c r="Q1326" s="9">
        <v>0</v>
      </c>
      <c r="R1326" s="9">
        <v>0</v>
      </c>
      <c r="S1326" s="9">
        <v>0</v>
      </c>
      <c r="T1326" s="9">
        <v>0</v>
      </c>
      <c r="U1326" s="10">
        <f t="shared" si="425"/>
        <v>1</v>
      </c>
    </row>
    <row r="1327" spans="2:21">
      <c r="B1327" s="6"/>
      <c r="C1327" s="6"/>
      <c r="D1327" s="6">
        <v>6060</v>
      </c>
      <c r="E1327" s="17" t="s">
        <v>153</v>
      </c>
      <c r="F1327" s="18">
        <v>472000</v>
      </c>
      <c r="G1327" s="9">
        <v>0</v>
      </c>
      <c r="H1327" s="9">
        <v>0</v>
      </c>
      <c r="I1327" s="9">
        <v>0</v>
      </c>
      <c r="J1327" s="9">
        <v>0</v>
      </c>
      <c r="K1327" s="9">
        <v>0</v>
      </c>
      <c r="L1327" s="9">
        <v>0</v>
      </c>
      <c r="M1327" s="9">
        <v>0</v>
      </c>
      <c r="N1327" s="9">
        <v>0</v>
      </c>
      <c r="O1327" s="9">
        <v>0</v>
      </c>
      <c r="P1327" s="9">
        <v>0</v>
      </c>
      <c r="Q1327" s="9">
        <v>0</v>
      </c>
      <c r="R1327" s="9">
        <v>0</v>
      </c>
      <c r="S1327" s="9">
        <v>0</v>
      </c>
      <c r="T1327" s="9">
        <v>0</v>
      </c>
      <c r="U1327" s="10">
        <f t="shared" si="425"/>
        <v>0</v>
      </c>
    </row>
    <row r="1328" spans="2:21">
      <c r="B1328" s="5" t="s">
        <v>33</v>
      </c>
      <c r="C1328" s="6"/>
      <c r="D1328" s="6"/>
      <c r="E1328" s="17" t="s">
        <v>34</v>
      </c>
      <c r="F1328" s="9">
        <f t="shared" ref="F1328:T1328" si="429">SUM(F1329+F1331)</f>
        <v>515345</v>
      </c>
      <c r="G1328" s="9">
        <f t="shared" si="429"/>
        <v>477000</v>
      </c>
      <c r="H1328" s="9">
        <f t="shared" si="429"/>
        <v>477000</v>
      </c>
      <c r="I1328" s="9">
        <f t="shared" si="429"/>
        <v>475900</v>
      </c>
      <c r="J1328" s="9">
        <f t="shared" si="429"/>
        <v>359300</v>
      </c>
      <c r="K1328" s="9">
        <f t="shared" si="429"/>
        <v>116600</v>
      </c>
      <c r="L1328" s="9">
        <f t="shared" si="429"/>
        <v>0</v>
      </c>
      <c r="M1328" s="9">
        <f t="shared" si="429"/>
        <v>1100</v>
      </c>
      <c r="N1328" s="9">
        <f t="shared" si="429"/>
        <v>0</v>
      </c>
      <c r="O1328" s="9">
        <f t="shared" si="429"/>
        <v>0</v>
      </c>
      <c r="P1328" s="9">
        <f t="shared" si="429"/>
        <v>0</v>
      </c>
      <c r="Q1328" s="9">
        <f t="shared" si="429"/>
        <v>0</v>
      </c>
      <c r="R1328" s="9">
        <f t="shared" si="429"/>
        <v>0</v>
      </c>
      <c r="S1328" s="9">
        <f t="shared" si="429"/>
        <v>0</v>
      </c>
      <c r="T1328" s="9">
        <f t="shared" si="429"/>
        <v>0</v>
      </c>
      <c r="U1328" s="10">
        <f t="shared" si="425"/>
        <v>0.92559353442839265</v>
      </c>
    </row>
    <row r="1329" spans="2:21">
      <c r="B1329" s="11"/>
      <c r="C1329" s="6" t="s">
        <v>156</v>
      </c>
      <c r="D1329" s="6"/>
      <c r="E1329" s="17" t="s">
        <v>157</v>
      </c>
      <c r="F1329" s="9">
        <f t="shared" ref="F1329:T1329" si="430">SUM(F1330)</f>
        <v>90000</v>
      </c>
      <c r="G1329" s="9">
        <f t="shared" si="430"/>
        <v>90000</v>
      </c>
      <c r="H1329" s="9">
        <f t="shared" si="430"/>
        <v>90000</v>
      </c>
      <c r="I1329" s="9">
        <f t="shared" si="430"/>
        <v>90000</v>
      </c>
      <c r="J1329" s="9">
        <f t="shared" si="430"/>
        <v>0</v>
      </c>
      <c r="K1329" s="9">
        <f t="shared" si="430"/>
        <v>90000</v>
      </c>
      <c r="L1329" s="9">
        <f t="shared" si="430"/>
        <v>0</v>
      </c>
      <c r="M1329" s="9">
        <f t="shared" si="430"/>
        <v>0</v>
      </c>
      <c r="N1329" s="9">
        <f t="shared" si="430"/>
        <v>0</v>
      </c>
      <c r="O1329" s="9">
        <f t="shared" si="430"/>
        <v>0</v>
      </c>
      <c r="P1329" s="9">
        <f t="shared" si="430"/>
        <v>0</v>
      </c>
      <c r="Q1329" s="9">
        <f t="shared" si="430"/>
        <v>0</v>
      </c>
      <c r="R1329" s="9">
        <f t="shared" si="430"/>
        <v>0</v>
      </c>
      <c r="S1329" s="9">
        <f t="shared" si="430"/>
        <v>0</v>
      </c>
      <c r="T1329" s="9">
        <f t="shared" si="430"/>
        <v>0</v>
      </c>
      <c r="U1329" s="10">
        <f t="shared" si="425"/>
        <v>1</v>
      </c>
    </row>
    <row r="1330" spans="2:21">
      <c r="B1330" s="11"/>
      <c r="C1330" s="6"/>
      <c r="D1330" s="6" t="s">
        <v>37</v>
      </c>
      <c r="E1330" s="17" t="s">
        <v>38</v>
      </c>
      <c r="F1330" s="18">
        <v>90000</v>
      </c>
      <c r="G1330" s="9">
        <v>90000</v>
      </c>
      <c r="H1330" s="9">
        <v>90000</v>
      </c>
      <c r="I1330" s="9">
        <v>90000</v>
      </c>
      <c r="J1330" s="9">
        <v>0</v>
      </c>
      <c r="K1330" s="9">
        <v>90000</v>
      </c>
      <c r="L1330" s="9">
        <v>0</v>
      </c>
      <c r="M1330" s="9">
        <v>0</v>
      </c>
      <c r="N1330" s="9">
        <v>0</v>
      </c>
      <c r="O1330" s="9">
        <v>0</v>
      </c>
      <c r="P1330" s="9">
        <v>0</v>
      </c>
      <c r="Q1330" s="9">
        <v>0</v>
      </c>
      <c r="R1330" s="9">
        <v>0</v>
      </c>
      <c r="S1330" s="9">
        <v>0</v>
      </c>
      <c r="T1330" s="9">
        <v>0</v>
      </c>
      <c r="U1330" s="10">
        <f t="shared" si="425"/>
        <v>1</v>
      </c>
    </row>
    <row r="1331" spans="2:21">
      <c r="B1331" s="11"/>
      <c r="C1331" s="6" t="s">
        <v>475</v>
      </c>
      <c r="D1331" s="6"/>
      <c r="E1331" s="17" t="s">
        <v>476</v>
      </c>
      <c r="F1331" s="9">
        <f t="shared" ref="F1331:T1331" si="431">SUM(F1332:F1347)</f>
        <v>425345</v>
      </c>
      <c r="G1331" s="9">
        <f t="shared" si="431"/>
        <v>387000</v>
      </c>
      <c r="H1331" s="9">
        <f t="shared" si="431"/>
        <v>387000</v>
      </c>
      <c r="I1331" s="9">
        <f t="shared" si="431"/>
        <v>385900</v>
      </c>
      <c r="J1331" s="9">
        <f t="shared" si="431"/>
        <v>359300</v>
      </c>
      <c r="K1331" s="9">
        <f t="shared" si="431"/>
        <v>26600</v>
      </c>
      <c r="L1331" s="9">
        <f t="shared" si="431"/>
        <v>0</v>
      </c>
      <c r="M1331" s="9">
        <f t="shared" si="431"/>
        <v>1100</v>
      </c>
      <c r="N1331" s="9">
        <f t="shared" si="431"/>
        <v>0</v>
      </c>
      <c r="O1331" s="9">
        <f t="shared" si="431"/>
        <v>0</v>
      </c>
      <c r="P1331" s="9">
        <f t="shared" si="431"/>
        <v>0</v>
      </c>
      <c r="Q1331" s="9">
        <f t="shared" si="431"/>
        <v>0</v>
      </c>
      <c r="R1331" s="9">
        <f t="shared" si="431"/>
        <v>0</v>
      </c>
      <c r="S1331" s="9">
        <f t="shared" si="431"/>
        <v>0</v>
      </c>
      <c r="T1331" s="9">
        <f t="shared" si="431"/>
        <v>0</v>
      </c>
      <c r="U1331" s="10">
        <f t="shared" si="425"/>
        <v>0.90984965145940355</v>
      </c>
    </row>
    <row r="1332" spans="2:21">
      <c r="B1332" s="11"/>
      <c r="C1332" s="6"/>
      <c r="D1332" s="6" t="s">
        <v>179</v>
      </c>
      <c r="E1332" s="17" t="s">
        <v>180</v>
      </c>
      <c r="F1332" s="18">
        <v>1200</v>
      </c>
      <c r="G1332" s="9">
        <v>1100</v>
      </c>
      <c r="H1332" s="9">
        <v>1100</v>
      </c>
      <c r="I1332" s="9">
        <v>0</v>
      </c>
      <c r="J1332" s="9">
        <v>0</v>
      </c>
      <c r="K1332" s="9">
        <v>0</v>
      </c>
      <c r="L1332" s="9">
        <v>0</v>
      </c>
      <c r="M1332" s="9">
        <v>1100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10">
        <f t="shared" si="425"/>
        <v>0.91666666666666663</v>
      </c>
    </row>
    <row r="1333" spans="2:21">
      <c r="B1333" s="11"/>
      <c r="C1333" s="6"/>
      <c r="D1333" s="6" t="s">
        <v>120</v>
      </c>
      <c r="E1333" s="17" t="s">
        <v>77</v>
      </c>
      <c r="F1333" s="18">
        <v>100000</v>
      </c>
      <c r="G1333" s="9">
        <v>120000</v>
      </c>
      <c r="H1333" s="9">
        <v>120000</v>
      </c>
      <c r="I1333" s="9">
        <v>120000</v>
      </c>
      <c r="J1333" s="9">
        <v>120000</v>
      </c>
      <c r="K1333" s="9">
        <v>0</v>
      </c>
      <c r="L1333" s="9">
        <v>0</v>
      </c>
      <c r="M1333" s="9">
        <v>0</v>
      </c>
      <c r="N1333" s="9">
        <v>0</v>
      </c>
      <c r="O1333" s="9">
        <v>0</v>
      </c>
      <c r="P1333" s="9">
        <v>0</v>
      </c>
      <c r="Q1333" s="9">
        <v>0</v>
      </c>
      <c r="R1333" s="9">
        <v>0</v>
      </c>
      <c r="S1333" s="9">
        <v>0</v>
      </c>
      <c r="T1333" s="9">
        <v>0</v>
      </c>
      <c r="U1333" s="10">
        <f t="shared" si="425"/>
        <v>1.2</v>
      </c>
    </row>
    <row r="1334" spans="2:21">
      <c r="B1334" s="11"/>
      <c r="C1334" s="6"/>
      <c r="D1334" s="6" t="s">
        <v>477</v>
      </c>
      <c r="E1334" s="17" t="s">
        <v>478</v>
      </c>
      <c r="F1334" s="18">
        <v>233530</v>
      </c>
      <c r="G1334" s="9">
        <v>165000</v>
      </c>
      <c r="H1334" s="9">
        <v>165000</v>
      </c>
      <c r="I1334" s="9">
        <v>165000</v>
      </c>
      <c r="J1334" s="9">
        <v>165000</v>
      </c>
      <c r="K1334" s="9">
        <v>0</v>
      </c>
      <c r="L1334" s="9">
        <v>0</v>
      </c>
      <c r="M1334" s="9">
        <v>0</v>
      </c>
      <c r="N1334" s="9">
        <v>0</v>
      </c>
      <c r="O1334" s="9">
        <v>0</v>
      </c>
      <c r="P1334" s="9">
        <v>0</v>
      </c>
      <c r="Q1334" s="9">
        <v>0</v>
      </c>
      <c r="R1334" s="9">
        <v>0</v>
      </c>
      <c r="S1334" s="9">
        <v>0</v>
      </c>
      <c r="T1334" s="9">
        <v>0</v>
      </c>
      <c r="U1334" s="10">
        <f t="shared" si="425"/>
        <v>0.70654733867169095</v>
      </c>
    </row>
    <row r="1335" spans="2:21">
      <c r="B1335" s="11"/>
      <c r="C1335" s="6"/>
      <c r="D1335" s="6" t="s">
        <v>121</v>
      </c>
      <c r="E1335" s="17" t="s">
        <v>78</v>
      </c>
      <c r="F1335" s="18">
        <v>18615</v>
      </c>
      <c r="G1335" s="9">
        <v>19600</v>
      </c>
      <c r="H1335" s="9">
        <v>19600</v>
      </c>
      <c r="I1335" s="9">
        <v>19600</v>
      </c>
      <c r="J1335" s="9">
        <v>19600</v>
      </c>
      <c r="K1335" s="9">
        <v>0</v>
      </c>
      <c r="L1335" s="9">
        <v>0</v>
      </c>
      <c r="M1335" s="9">
        <v>0</v>
      </c>
      <c r="N1335" s="9">
        <v>0</v>
      </c>
      <c r="O1335" s="9">
        <v>0</v>
      </c>
      <c r="P1335" s="9">
        <v>0</v>
      </c>
      <c r="Q1335" s="9">
        <v>0</v>
      </c>
      <c r="R1335" s="9">
        <v>0</v>
      </c>
      <c r="S1335" s="9">
        <v>0</v>
      </c>
      <c r="T1335" s="9">
        <v>0</v>
      </c>
      <c r="U1335" s="10">
        <f t="shared" si="425"/>
        <v>1.052914316411496</v>
      </c>
    </row>
    <row r="1336" spans="2:21">
      <c r="B1336" s="11"/>
      <c r="C1336" s="6"/>
      <c r="D1336" s="6" t="s">
        <v>122</v>
      </c>
      <c r="E1336" s="17" t="s">
        <v>79</v>
      </c>
      <c r="F1336" s="18">
        <v>43000</v>
      </c>
      <c r="G1336" s="9">
        <v>45000</v>
      </c>
      <c r="H1336" s="9">
        <v>45000</v>
      </c>
      <c r="I1336" s="9">
        <v>45000</v>
      </c>
      <c r="J1336" s="9">
        <v>45000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10">
        <f t="shared" si="425"/>
        <v>1.0465116279069768</v>
      </c>
    </row>
    <row r="1337" spans="2:21">
      <c r="B1337" s="11"/>
      <c r="C1337" s="6"/>
      <c r="D1337" s="6" t="s">
        <v>123</v>
      </c>
      <c r="E1337" s="17" t="s">
        <v>80</v>
      </c>
      <c r="F1337" s="18">
        <v>5000</v>
      </c>
      <c r="G1337" s="9">
        <v>5500</v>
      </c>
      <c r="H1337" s="9">
        <v>5500</v>
      </c>
      <c r="I1337" s="9">
        <v>5500</v>
      </c>
      <c r="J1337" s="9">
        <v>5500</v>
      </c>
      <c r="K1337" s="9">
        <v>0</v>
      </c>
      <c r="L1337" s="9">
        <v>0</v>
      </c>
      <c r="M1337" s="9">
        <v>0</v>
      </c>
      <c r="N1337" s="9">
        <v>0</v>
      </c>
      <c r="O1337" s="9">
        <v>0</v>
      </c>
      <c r="P1337" s="9">
        <v>0</v>
      </c>
      <c r="Q1337" s="9">
        <v>0</v>
      </c>
      <c r="R1337" s="9">
        <v>0</v>
      </c>
      <c r="S1337" s="9">
        <v>0</v>
      </c>
      <c r="T1337" s="9">
        <v>0</v>
      </c>
      <c r="U1337" s="10">
        <f t="shared" si="425"/>
        <v>1.1000000000000001</v>
      </c>
    </row>
    <row r="1338" spans="2:21">
      <c r="B1338" s="11"/>
      <c r="C1338" s="6"/>
      <c r="D1338" s="6" t="s">
        <v>103</v>
      </c>
      <c r="E1338" s="17" t="s">
        <v>81</v>
      </c>
      <c r="F1338" s="18">
        <v>4200</v>
      </c>
      <c r="G1338" s="9">
        <v>4200</v>
      </c>
      <c r="H1338" s="9">
        <v>4200</v>
      </c>
      <c r="I1338" s="9">
        <v>4200</v>
      </c>
      <c r="J1338" s="9">
        <v>4200</v>
      </c>
      <c r="K1338" s="9">
        <v>0</v>
      </c>
      <c r="L1338" s="9">
        <v>0</v>
      </c>
      <c r="M1338" s="9">
        <v>0</v>
      </c>
      <c r="N1338" s="9">
        <v>0</v>
      </c>
      <c r="O1338" s="9">
        <v>0</v>
      </c>
      <c r="P1338" s="9">
        <v>0</v>
      </c>
      <c r="Q1338" s="9">
        <v>0</v>
      </c>
      <c r="R1338" s="9">
        <v>0</v>
      </c>
      <c r="S1338" s="9">
        <v>0</v>
      </c>
      <c r="T1338" s="9">
        <v>0</v>
      </c>
      <c r="U1338" s="10">
        <f t="shared" si="425"/>
        <v>1</v>
      </c>
    </row>
    <row r="1339" spans="2:21">
      <c r="B1339" s="11"/>
      <c r="C1339" s="6"/>
      <c r="D1339" s="6" t="s">
        <v>125</v>
      </c>
      <c r="E1339" s="17" t="s">
        <v>65</v>
      </c>
      <c r="F1339" s="18">
        <v>3000</v>
      </c>
      <c r="G1339" s="9">
        <v>5000</v>
      </c>
      <c r="H1339" s="9">
        <v>5000</v>
      </c>
      <c r="I1339" s="9">
        <v>5000</v>
      </c>
      <c r="J1339" s="9">
        <v>0</v>
      </c>
      <c r="K1339" s="9">
        <v>5000</v>
      </c>
      <c r="L1339" s="9">
        <v>0</v>
      </c>
      <c r="M1339" s="9">
        <v>0</v>
      </c>
      <c r="N1339" s="9">
        <v>0</v>
      </c>
      <c r="O1339" s="9">
        <v>0</v>
      </c>
      <c r="P1339" s="9">
        <v>0</v>
      </c>
      <c r="Q1339" s="9">
        <v>0</v>
      </c>
      <c r="R1339" s="9">
        <v>0</v>
      </c>
      <c r="S1339" s="9">
        <v>0</v>
      </c>
      <c r="T1339" s="9">
        <v>0</v>
      </c>
      <c r="U1339" s="10">
        <f t="shared" si="425"/>
        <v>1.6666666666666667</v>
      </c>
    </row>
    <row r="1340" spans="2:21">
      <c r="B1340" s="11"/>
      <c r="C1340" s="6"/>
      <c r="D1340" s="6" t="s">
        <v>181</v>
      </c>
      <c r="E1340" s="17" t="s">
        <v>182</v>
      </c>
      <c r="F1340" s="18">
        <v>800</v>
      </c>
      <c r="G1340" s="9">
        <v>1400</v>
      </c>
      <c r="H1340" s="9">
        <v>1400</v>
      </c>
      <c r="I1340" s="9">
        <v>1400</v>
      </c>
      <c r="J1340" s="9">
        <v>0</v>
      </c>
      <c r="K1340" s="9">
        <v>1400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10">
        <f t="shared" si="425"/>
        <v>1.75</v>
      </c>
    </row>
    <row r="1341" spans="2:21">
      <c r="B1341" s="11"/>
      <c r="C1341" s="6"/>
      <c r="D1341" s="6" t="s">
        <v>37</v>
      </c>
      <c r="E1341" s="17" t="s">
        <v>38</v>
      </c>
      <c r="F1341" s="18">
        <v>3000</v>
      </c>
      <c r="G1341" s="9">
        <v>5000</v>
      </c>
      <c r="H1341" s="9">
        <v>5000</v>
      </c>
      <c r="I1341" s="9">
        <v>5000</v>
      </c>
      <c r="J1341" s="9">
        <v>0</v>
      </c>
      <c r="K1341" s="9">
        <v>5000</v>
      </c>
      <c r="L1341" s="9">
        <v>0</v>
      </c>
      <c r="M1341" s="9">
        <v>0</v>
      </c>
      <c r="N1341" s="9">
        <v>0</v>
      </c>
      <c r="O1341" s="9">
        <v>0</v>
      </c>
      <c r="P1341" s="9">
        <v>0</v>
      </c>
      <c r="Q1341" s="9">
        <v>0</v>
      </c>
      <c r="R1341" s="9">
        <v>0</v>
      </c>
      <c r="S1341" s="9">
        <v>0</v>
      </c>
      <c r="T1341" s="9">
        <v>0</v>
      </c>
      <c r="U1341" s="10">
        <f t="shared" si="425"/>
        <v>1.6666666666666667</v>
      </c>
    </row>
    <row r="1342" spans="2:21">
      <c r="B1342" s="11"/>
      <c r="C1342" s="6"/>
      <c r="D1342" s="6" t="s">
        <v>128</v>
      </c>
      <c r="E1342" s="17" t="s">
        <v>129</v>
      </c>
      <c r="F1342" s="18">
        <v>2000</v>
      </c>
      <c r="G1342" s="9">
        <v>3000</v>
      </c>
      <c r="H1342" s="9">
        <v>3000</v>
      </c>
      <c r="I1342" s="9">
        <v>3000</v>
      </c>
      <c r="J1342" s="9">
        <v>0</v>
      </c>
      <c r="K1342" s="9">
        <v>3000</v>
      </c>
      <c r="L1342" s="9">
        <v>0</v>
      </c>
      <c r="M1342" s="9">
        <v>0</v>
      </c>
      <c r="N1342" s="9">
        <v>0</v>
      </c>
      <c r="O1342" s="9">
        <v>0</v>
      </c>
      <c r="P1342" s="9">
        <v>0</v>
      </c>
      <c r="Q1342" s="9">
        <v>0</v>
      </c>
      <c r="R1342" s="9">
        <v>0</v>
      </c>
      <c r="S1342" s="9">
        <v>0</v>
      </c>
      <c r="T1342" s="9">
        <v>0</v>
      </c>
      <c r="U1342" s="10">
        <f t="shared" si="425"/>
        <v>1.5</v>
      </c>
    </row>
    <row r="1343" spans="2:21" ht="22.5">
      <c r="B1343" s="11"/>
      <c r="C1343" s="6"/>
      <c r="D1343" s="6" t="s">
        <v>142</v>
      </c>
      <c r="E1343" s="17" t="s">
        <v>90</v>
      </c>
      <c r="F1343" s="18">
        <v>4000</v>
      </c>
      <c r="G1343" s="9">
        <v>3500</v>
      </c>
      <c r="H1343" s="9">
        <v>3500</v>
      </c>
      <c r="I1343" s="9">
        <v>3500</v>
      </c>
      <c r="J1343" s="9">
        <v>0</v>
      </c>
      <c r="K1343" s="9">
        <v>3500</v>
      </c>
      <c r="L1343" s="9">
        <v>0</v>
      </c>
      <c r="M1343" s="9">
        <v>0</v>
      </c>
      <c r="N1343" s="9">
        <v>0</v>
      </c>
      <c r="O1343" s="9">
        <v>0</v>
      </c>
      <c r="P1343" s="9">
        <v>0</v>
      </c>
      <c r="Q1343" s="9">
        <v>0</v>
      </c>
      <c r="R1343" s="9">
        <v>0</v>
      </c>
      <c r="S1343" s="9">
        <v>0</v>
      </c>
      <c r="T1343" s="9">
        <v>0</v>
      </c>
      <c r="U1343" s="10">
        <f t="shared" si="425"/>
        <v>0.875</v>
      </c>
    </row>
    <row r="1344" spans="2:21">
      <c r="B1344" s="11"/>
      <c r="C1344" s="6"/>
      <c r="D1344" s="6" t="s">
        <v>167</v>
      </c>
      <c r="E1344" s="17" t="s">
        <v>82</v>
      </c>
      <c r="F1344" s="18">
        <v>0</v>
      </c>
      <c r="G1344" s="9">
        <v>1200</v>
      </c>
      <c r="H1344" s="9">
        <v>1200</v>
      </c>
      <c r="I1344" s="9">
        <v>1200</v>
      </c>
      <c r="J1344" s="9">
        <v>0</v>
      </c>
      <c r="K1344" s="9">
        <v>1200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10">
        <v>0</v>
      </c>
    </row>
    <row r="1345" spans="2:21">
      <c r="B1345" s="11"/>
      <c r="C1345" s="6"/>
      <c r="D1345" s="6" t="s">
        <v>109</v>
      </c>
      <c r="E1345" s="17" t="s">
        <v>110</v>
      </c>
      <c r="F1345" s="18">
        <v>2000</v>
      </c>
      <c r="G1345" s="9">
        <v>2000</v>
      </c>
      <c r="H1345" s="9">
        <v>2000</v>
      </c>
      <c r="I1345" s="9">
        <v>2000</v>
      </c>
      <c r="J1345" s="9">
        <v>0</v>
      </c>
      <c r="K1345" s="9">
        <v>2000</v>
      </c>
      <c r="L1345" s="9">
        <v>0</v>
      </c>
      <c r="M1345" s="9">
        <v>0</v>
      </c>
      <c r="N1345" s="9">
        <v>0</v>
      </c>
      <c r="O1345" s="9">
        <v>0</v>
      </c>
      <c r="P1345" s="9">
        <v>0</v>
      </c>
      <c r="Q1345" s="9">
        <v>0</v>
      </c>
      <c r="R1345" s="9">
        <v>0</v>
      </c>
      <c r="S1345" s="9">
        <v>0</v>
      </c>
      <c r="T1345" s="9">
        <v>0</v>
      </c>
      <c r="U1345" s="10">
        <f>G1345/F1345</f>
        <v>1</v>
      </c>
    </row>
    <row r="1346" spans="2:21">
      <c r="B1346" s="11"/>
      <c r="C1346" s="6"/>
      <c r="D1346" s="6" t="s">
        <v>130</v>
      </c>
      <c r="E1346" s="17" t="s">
        <v>83</v>
      </c>
      <c r="F1346" s="18">
        <v>5000</v>
      </c>
      <c r="G1346" s="9">
        <v>5000</v>
      </c>
      <c r="H1346" s="9">
        <v>5000</v>
      </c>
      <c r="I1346" s="9">
        <v>5000</v>
      </c>
      <c r="J1346" s="9">
        <v>0</v>
      </c>
      <c r="K1346" s="9">
        <v>5000</v>
      </c>
      <c r="L1346" s="9">
        <v>0</v>
      </c>
      <c r="M1346" s="9">
        <v>0</v>
      </c>
      <c r="N1346" s="9">
        <v>0</v>
      </c>
      <c r="O1346" s="9">
        <v>0</v>
      </c>
      <c r="P1346" s="9">
        <v>0</v>
      </c>
      <c r="Q1346" s="9">
        <v>0</v>
      </c>
      <c r="R1346" s="9">
        <v>0</v>
      </c>
      <c r="S1346" s="9">
        <v>0</v>
      </c>
      <c r="T1346" s="9">
        <v>0</v>
      </c>
      <c r="U1346" s="10">
        <f>G1346/F1346</f>
        <v>1</v>
      </c>
    </row>
    <row r="1347" spans="2:21" ht="22.5">
      <c r="B1347" s="11"/>
      <c r="C1347" s="6"/>
      <c r="D1347" s="6" t="s">
        <v>168</v>
      </c>
      <c r="E1347" s="17" t="s">
        <v>169</v>
      </c>
      <c r="F1347" s="18">
        <v>0</v>
      </c>
      <c r="G1347" s="9">
        <v>500</v>
      </c>
      <c r="H1347" s="9">
        <v>500</v>
      </c>
      <c r="I1347" s="9">
        <v>500</v>
      </c>
      <c r="J1347" s="9">
        <v>0</v>
      </c>
      <c r="K1347" s="9">
        <v>500</v>
      </c>
      <c r="L1347" s="9">
        <v>0</v>
      </c>
      <c r="M1347" s="9">
        <v>0</v>
      </c>
      <c r="N1347" s="9">
        <v>0</v>
      </c>
      <c r="O1347" s="9">
        <v>0</v>
      </c>
      <c r="P1347" s="9">
        <v>0</v>
      </c>
      <c r="Q1347" s="9">
        <v>0</v>
      </c>
      <c r="R1347" s="9">
        <v>0</v>
      </c>
      <c r="S1347" s="9">
        <v>0</v>
      </c>
      <c r="T1347" s="9">
        <v>0</v>
      </c>
      <c r="U1347" s="10">
        <v>0</v>
      </c>
    </row>
    <row r="1348" spans="2:21">
      <c r="B1348" s="5" t="s">
        <v>45</v>
      </c>
      <c r="C1348" s="6"/>
      <c r="D1348" s="6"/>
      <c r="E1348" s="17" t="s">
        <v>46</v>
      </c>
      <c r="F1348" s="9">
        <f t="shared" ref="F1348:T1348" si="432">SUM(F1349+F1362+F1368)</f>
        <v>856456</v>
      </c>
      <c r="G1348" s="9">
        <f t="shared" si="432"/>
        <v>814600</v>
      </c>
      <c r="H1348" s="9">
        <f t="shared" si="432"/>
        <v>814600</v>
      </c>
      <c r="I1348" s="9">
        <f t="shared" si="432"/>
        <v>813100</v>
      </c>
      <c r="J1348" s="9">
        <f t="shared" si="432"/>
        <v>778199</v>
      </c>
      <c r="K1348" s="9">
        <f t="shared" si="432"/>
        <v>34901</v>
      </c>
      <c r="L1348" s="9">
        <f t="shared" si="432"/>
        <v>0</v>
      </c>
      <c r="M1348" s="9">
        <f t="shared" si="432"/>
        <v>1500</v>
      </c>
      <c r="N1348" s="9">
        <f t="shared" si="432"/>
        <v>0</v>
      </c>
      <c r="O1348" s="9">
        <f t="shared" si="432"/>
        <v>0</v>
      </c>
      <c r="P1348" s="9">
        <f t="shared" si="432"/>
        <v>0</v>
      </c>
      <c r="Q1348" s="9">
        <f t="shared" si="432"/>
        <v>0</v>
      </c>
      <c r="R1348" s="9">
        <f t="shared" si="432"/>
        <v>0</v>
      </c>
      <c r="S1348" s="9">
        <f t="shared" si="432"/>
        <v>0</v>
      </c>
      <c r="T1348" s="9">
        <f t="shared" si="432"/>
        <v>0</v>
      </c>
      <c r="U1348" s="10">
        <f t="shared" ref="U1348:U1379" si="433">G1348/F1348</f>
        <v>0.95112883790877756</v>
      </c>
    </row>
    <row r="1349" spans="2:21">
      <c r="B1349" s="11"/>
      <c r="C1349" s="6" t="s">
        <v>165</v>
      </c>
      <c r="D1349" s="6"/>
      <c r="E1349" s="17" t="s">
        <v>166</v>
      </c>
      <c r="F1349" s="9">
        <f t="shared" ref="F1349:T1349" si="434">SUM(F1350:F1361)</f>
        <v>782400</v>
      </c>
      <c r="G1349" s="9">
        <f t="shared" si="434"/>
        <v>776600</v>
      </c>
      <c r="H1349" s="9">
        <f t="shared" si="434"/>
        <v>776600</v>
      </c>
      <c r="I1349" s="9">
        <f t="shared" si="434"/>
        <v>775100</v>
      </c>
      <c r="J1349" s="9">
        <f t="shared" si="434"/>
        <v>747199</v>
      </c>
      <c r="K1349" s="9">
        <f t="shared" si="434"/>
        <v>27901</v>
      </c>
      <c r="L1349" s="9">
        <f t="shared" si="434"/>
        <v>0</v>
      </c>
      <c r="M1349" s="9">
        <f t="shared" si="434"/>
        <v>1500</v>
      </c>
      <c r="N1349" s="9">
        <f t="shared" si="434"/>
        <v>0</v>
      </c>
      <c r="O1349" s="9">
        <f t="shared" si="434"/>
        <v>0</v>
      </c>
      <c r="P1349" s="9">
        <f t="shared" si="434"/>
        <v>0</v>
      </c>
      <c r="Q1349" s="9">
        <f t="shared" si="434"/>
        <v>0</v>
      </c>
      <c r="R1349" s="9">
        <f t="shared" si="434"/>
        <v>0</v>
      </c>
      <c r="S1349" s="9">
        <f t="shared" si="434"/>
        <v>0</v>
      </c>
      <c r="T1349" s="9">
        <f t="shared" si="434"/>
        <v>0</v>
      </c>
      <c r="U1349" s="10">
        <f t="shared" si="433"/>
        <v>0.9925869120654397</v>
      </c>
    </row>
    <row r="1350" spans="2:21">
      <c r="B1350" s="11"/>
      <c r="C1350" s="6"/>
      <c r="D1350" s="6" t="s">
        <v>179</v>
      </c>
      <c r="E1350" s="17" t="s">
        <v>180</v>
      </c>
      <c r="F1350" s="18">
        <v>500</v>
      </c>
      <c r="G1350" s="9">
        <v>1500</v>
      </c>
      <c r="H1350" s="9">
        <v>1500</v>
      </c>
      <c r="I1350" s="9">
        <v>0</v>
      </c>
      <c r="J1350" s="9">
        <v>0</v>
      </c>
      <c r="K1350" s="9">
        <v>0</v>
      </c>
      <c r="L1350" s="9">
        <v>0</v>
      </c>
      <c r="M1350" s="9">
        <v>1500</v>
      </c>
      <c r="N1350" s="9">
        <v>0</v>
      </c>
      <c r="O1350" s="9">
        <v>0</v>
      </c>
      <c r="P1350" s="9">
        <v>0</v>
      </c>
      <c r="Q1350" s="9">
        <v>0</v>
      </c>
      <c r="R1350" s="9">
        <v>0</v>
      </c>
      <c r="S1350" s="9">
        <v>0</v>
      </c>
      <c r="T1350" s="9">
        <v>0</v>
      </c>
      <c r="U1350" s="10">
        <f t="shared" si="433"/>
        <v>3</v>
      </c>
    </row>
    <row r="1351" spans="2:21">
      <c r="B1351" s="11"/>
      <c r="C1351" s="6"/>
      <c r="D1351" s="6" t="s">
        <v>120</v>
      </c>
      <c r="E1351" s="17" t="s">
        <v>77</v>
      </c>
      <c r="F1351" s="18">
        <v>621242</v>
      </c>
      <c r="G1351" s="9">
        <v>616642</v>
      </c>
      <c r="H1351" s="9">
        <v>616642</v>
      </c>
      <c r="I1351" s="9">
        <v>616642</v>
      </c>
      <c r="J1351" s="9">
        <v>616642</v>
      </c>
      <c r="K1351" s="9">
        <v>0</v>
      </c>
      <c r="L1351" s="9">
        <v>0</v>
      </c>
      <c r="M1351" s="9">
        <v>0</v>
      </c>
      <c r="N1351" s="9">
        <v>0</v>
      </c>
      <c r="O1351" s="9">
        <v>0</v>
      </c>
      <c r="P1351" s="9">
        <v>0</v>
      </c>
      <c r="Q1351" s="9">
        <v>0</v>
      </c>
      <c r="R1351" s="9">
        <v>0</v>
      </c>
      <c r="S1351" s="9">
        <v>0</v>
      </c>
      <c r="T1351" s="9">
        <v>0</v>
      </c>
      <c r="U1351" s="10">
        <f t="shared" si="433"/>
        <v>0.99259547809066351</v>
      </c>
    </row>
    <row r="1352" spans="2:21">
      <c r="B1352" s="11"/>
      <c r="C1352" s="6"/>
      <c r="D1352" s="6" t="s">
        <v>121</v>
      </c>
      <c r="E1352" s="17" t="s">
        <v>78</v>
      </c>
      <c r="F1352" s="18">
        <v>13180</v>
      </c>
      <c r="G1352" s="9">
        <v>13140</v>
      </c>
      <c r="H1352" s="9">
        <v>13140</v>
      </c>
      <c r="I1352" s="9">
        <v>13140</v>
      </c>
      <c r="J1352" s="9">
        <v>13140</v>
      </c>
      <c r="K1352" s="9">
        <v>0</v>
      </c>
      <c r="L1352" s="9">
        <v>0</v>
      </c>
      <c r="M1352" s="9">
        <v>0</v>
      </c>
      <c r="N1352" s="9">
        <v>0</v>
      </c>
      <c r="O1352" s="9">
        <v>0</v>
      </c>
      <c r="P1352" s="9">
        <v>0</v>
      </c>
      <c r="Q1352" s="9">
        <v>0</v>
      </c>
      <c r="R1352" s="9">
        <v>0</v>
      </c>
      <c r="S1352" s="9">
        <v>0</v>
      </c>
      <c r="T1352" s="9">
        <v>0</v>
      </c>
      <c r="U1352" s="10">
        <f t="shared" si="433"/>
        <v>0.99696509863429439</v>
      </c>
    </row>
    <row r="1353" spans="2:21">
      <c r="B1353" s="11"/>
      <c r="C1353" s="6"/>
      <c r="D1353" s="6" t="s">
        <v>122</v>
      </c>
      <c r="E1353" s="17" t="s">
        <v>79</v>
      </c>
      <c r="F1353" s="18">
        <v>96307</v>
      </c>
      <c r="G1353" s="9">
        <v>95638</v>
      </c>
      <c r="H1353" s="9">
        <v>95638</v>
      </c>
      <c r="I1353" s="9">
        <v>95638</v>
      </c>
      <c r="J1353" s="9">
        <v>95638</v>
      </c>
      <c r="K1353" s="9">
        <v>0</v>
      </c>
      <c r="L1353" s="9">
        <v>0</v>
      </c>
      <c r="M1353" s="9">
        <v>0</v>
      </c>
      <c r="N1353" s="9">
        <v>0</v>
      </c>
      <c r="O1353" s="9">
        <v>0</v>
      </c>
      <c r="P1353" s="9">
        <v>0</v>
      </c>
      <c r="Q1353" s="9">
        <v>0</v>
      </c>
      <c r="R1353" s="9">
        <v>0</v>
      </c>
      <c r="S1353" s="9">
        <v>0</v>
      </c>
      <c r="T1353" s="9">
        <v>0</v>
      </c>
      <c r="U1353" s="10">
        <f t="shared" si="433"/>
        <v>0.99305346444183706</v>
      </c>
    </row>
    <row r="1354" spans="2:21">
      <c r="B1354" s="11"/>
      <c r="C1354" s="6"/>
      <c r="D1354" s="6" t="s">
        <v>123</v>
      </c>
      <c r="E1354" s="17" t="s">
        <v>80</v>
      </c>
      <c r="F1354" s="18">
        <v>18986</v>
      </c>
      <c r="G1354" s="9">
        <v>18973</v>
      </c>
      <c r="H1354" s="9">
        <v>18973</v>
      </c>
      <c r="I1354" s="9">
        <v>18973</v>
      </c>
      <c r="J1354" s="9">
        <v>18973</v>
      </c>
      <c r="K1354" s="9">
        <v>0</v>
      </c>
      <c r="L1354" s="9">
        <v>0</v>
      </c>
      <c r="M1354" s="9">
        <v>0</v>
      </c>
      <c r="N1354" s="9">
        <v>0</v>
      </c>
      <c r="O1354" s="9">
        <v>0</v>
      </c>
      <c r="P1354" s="9">
        <v>0</v>
      </c>
      <c r="Q1354" s="9">
        <v>0</v>
      </c>
      <c r="R1354" s="9">
        <v>0</v>
      </c>
      <c r="S1354" s="9">
        <v>0</v>
      </c>
      <c r="T1354" s="9">
        <v>0</v>
      </c>
      <c r="U1354" s="10">
        <f t="shared" si="433"/>
        <v>0.99931528494680288</v>
      </c>
    </row>
    <row r="1355" spans="2:21">
      <c r="B1355" s="11"/>
      <c r="C1355" s="6"/>
      <c r="D1355" s="6" t="s">
        <v>103</v>
      </c>
      <c r="E1355" s="17" t="s">
        <v>81</v>
      </c>
      <c r="F1355" s="18">
        <v>2850</v>
      </c>
      <c r="G1355" s="9">
        <v>2806</v>
      </c>
      <c r="H1355" s="9">
        <v>2806</v>
      </c>
      <c r="I1355" s="9">
        <v>2806</v>
      </c>
      <c r="J1355" s="9">
        <v>2806</v>
      </c>
      <c r="K1355" s="9">
        <v>0</v>
      </c>
      <c r="L1355" s="9">
        <v>0</v>
      </c>
      <c r="M1355" s="9">
        <v>0</v>
      </c>
      <c r="N1355" s="9">
        <v>0</v>
      </c>
      <c r="O1355" s="9">
        <v>0</v>
      </c>
      <c r="P1355" s="9">
        <v>0</v>
      </c>
      <c r="Q1355" s="9">
        <v>0</v>
      </c>
      <c r="R1355" s="9">
        <v>0</v>
      </c>
      <c r="S1355" s="9">
        <v>0</v>
      </c>
      <c r="T1355" s="9">
        <v>0</v>
      </c>
      <c r="U1355" s="10">
        <f t="shared" si="433"/>
        <v>0.98456140350877197</v>
      </c>
    </row>
    <row r="1356" spans="2:21">
      <c r="B1356" s="11"/>
      <c r="C1356" s="6"/>
      <c r="D1356" s="6" t="s">
        <v>125</v>
      </c>
      <c r="E1356" s="17" t="s">
        <v>65</v>
      </c>
      <c r="F1356" s="18">
        <v>7120</v>
      </c>
      <c r="G1356" s="9">
        <v>7000</v>
      </c>
      <c r="H1356" s="9">
        <v>7000</v>
      </c>
      <c r="I1356" s="9">
        <v>7000</v>
      </c>
      <c r="J1356" s="9">
        <v>0</v>
      </c>
      <c r="K1356" s="9">
        <v>7000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10">
        <f t="shared" si="433"/>
        <v>0.9831460674157303</v>
      </c>
    </row>
    <row r="1357" spans="2:21">
      <c r="B1357" s="11"/>
      <c r="C1357" s="6"/>
      <c r="D1357" s="6" t="s">
        <v>97</v>
      </c>
      <c r="E1357" s="17" t="s">
        <v>98</v>
      </c>
      <c r="F1357" s="18">
        <v>3530</v>
      </c>
      <c r="G1357" s="9">
        <v>3466</v>
      </c>
      <c r="H1357" s="9">
        <v>3466</v>
      </c>
      <c r="I1357" s="9">
        <v>3466</v>
      </c>
      <c r="J1357" s="9">
        <v>0</v>
      </c>
      <c r="K1357" s="9">
        <v>3466</v>
      </c>
      <c r="L1357" s="9">
        <v>0</v>
      </c>
      <c r="M1357" s="9">
        <v>0</v>
      </c>
      <c r="N1357" s="9">
        <v>0</v>
      </c>
      <c r="O1357" s="9">
        <v>0</v>
      </c>
      <c r="P1357" s="9">
        <v>0</v>
      </c>
      <c r="Q1357" s="9">
        <v>0</v>
      </c>
      <c r="R1357" s="9">
        <v>0</v>
      </c>
      <c r="S1357" s="9">
        <v>0</v>
      </c>
      <c r="T1357" s="9">
        <v>0</v>
      </c>
      <c r="U1357" s="10">
        <f t="shared" si="433"/>
        <v>0.98186968838526911</v>
      </c>
    </row>
    <row r="1358" spans="2:21">
      <c r="B1358" s="11"/>
      <c r="C1358" s="6"/>
      <c r="D1358" s="6" t="s">
        <v>37</v>
      </c>
      <c r="E1358" s="17" t="s">
        <v>38</v>
      </c>
      <c r="F1358" s="18">
        <v>10740</v>
      </c>
      <c r="G1358" s="9">
        <v>7890</v>
      </c>
      <c r="H1358" s="9">
        <v>7890</v>
      </c>
      <c r="I1358" s="9">
        <v>7890</v>
      </c>
      <c r="J1358" s="9">
        <v>0</v>
      </c>
      <c r="K1358" s="9">
        <v>7890</v>
      </c>
      <c r="L1358" s="9">
        <v>0</v>
      </c>
      <c r="M1358" s="9">
        <v>0</v>
      </c>
      <c r="N1358" s="9">
        <v>0</v>
      </c>
      <c r="O1358" s="9">
        <v>0</v>
      </c>
      <c r="P1358" s="9">
        <v>0</v>
      </c>
      <c r="Q1358" s="9">
        <v>0</v>
      </c>
      <c r="R1358" s="9">
        <v>0</v>
      </c>
      <c r="S1358" s="9">
        <v>0</v>
      </c>
      <c r="T1358" s="9">
        <v>0</v>
      </c>
      <c r="U1358" s="10">
        <f t="shared" si="433"/>
        <v>0.73463687150837986</v>
      </c>
    </row>
    <row r="1359" spans="2:21">
      <c r="B1359" s="11"/>
      <c r="C1359" s="6"/>
      <c r="D1359" s="6" t="s">
        <v>167</v>
      </c>
      <c r="E1359" s="17" t="s">
        <v>82</v>
      </c>
      <c r="F1359" s="18">
        <v>800</v>
      </c>
      <c r="G1359" s="9">
        <v>787</v>
      </c>
      <c r="H1359" s="9">
        <v>787</v>
      </c>
      <c r="I1359" s="9">
        <v>787</v>
      </c>
      <c r="J1359" s="9">
        <v>0</v>
      </c>
      <c r="K1359" s="9">
        <v>787</v>
      </c>
      <c r="L1359" s="9">
        <v>0</v>
      </c>
      <c r="M1359" s="9">
        <v>0</v>
      </c>
      <c r="N1359" s="9">
        <v>0</v>
      </c>
      <c r="O1359" s="9">
        <v>0</v>
      </c>
      <c r="P1359" s="9">
        <v>0</v>
      </c>
      <c r="Q1359" s="9">
        <v>0</v>
      </c>
      <c r="R1359" s="9">
        <v>0</v>
      </c>
      <c r="S1359" s="9">
        <v>0</v>
      </c>
      <c r="T1359" s="9">
        <v>0</v>
      </c>
      <c r="U1359" s="10">
        <f t="shared" si="433"/>
        <v>0.98375000000000001</v>
      </c>
    </row>
    <row r="1360" spans="2:21">
      <c r="B1360" s="11"/>
      <c r="C1360" s="6"/>
      <c r="D1360" s="6" t="s">
        <v>130</v>
      </c>
      <c r="E1360" s="17" t="s">
        <v>83</v>
      </c>
      <c r="F1360" s="18">
        <v>4300</v>
      </c>
      <c r="G1360" s="9">
        <v>4268</v>
      </c>
      <c r="H1360" s="9">
        <v>4268</v>
      </c>
      <c r="I1360" s="9">
        <v>4268</v>
      </c>
      <c r="J1360" s="9">
        <v>0</v>
      </c>
      <c r="K1360" s="9">
        <v>4268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10">
        <f t="shared" si="433"/>
        <v>0.9925581395348837</v>
      </c>
    </row>
    <row r="1361" spans="2:21" ht="22.5">
      <c r="B1361" s="11"/>
      <c r="C1361" s="6"/>
      <c r="D1361" s="6" t="s">
        <v>168</v>
      </c>
      <c r="E1361" s="17" t="s">
        <v>169</v>
      </c>
      <c r="F1361" s="18">
        <v>2845</v>
      </c>
      <c r="G1361" s="9">
        <v>4490</v>
      </c>
      <c r="H1361" s="9">
        <v>4490</v>
      </c>
      <c r="I1361" s="9">
        <v>4490</v>
      </c>
      <c r="J1361" s="9">
        <v>0</v>
      </c>
      <c r="K1361" s="9">
        <v>4490</v>
      </c>
      <c r="L1361" s="9">
        <v>0</v>
      </c>
      <c r="M1361" s="9">
        <v>0</v>
      </c>
      <c r="N1361" s="9">
        <v>0</v>
      </c>
      <c r="O1361" s="9">
        <v>0</v>
      </c>
      <c r="P1361" s="9">
        <v>0</v>
      </c>
      <c r="Q1361" s="9">
        <v>0</v>
      </c>
      <c r="R1361" s="9">
        <v>0</v>
      </c>
      <c r="S1361" s="9">
        <v>0</v>
      </c>
      <c r="T1361" s="9">
        <v>0</v>
      </c>
      <c r="U1361" s="10">
        <f t="shared" si="433"/>
        <v>1.5782073813708259</v>
      </c>
    </row>
    <row r="1362" spans="2:21">
      <c r="B1362" s="11"/>
      <c r="C1362" s="6" t="s">
        <v>479</v>
      </c>
      <c r="D1362" s="6"/>
      <c r="E1362" s="17" t="s">
        <v>480</v>
      </c>
      <c r="F1362" s="9">
        <f t="shared" ref="F1362:T1362" si="435">SUM(F1363:F1367)</f>
        <v>38000</v>
      </c>
      <c r="G1362" s="9">
        <f t="shared" si="435"/>
        <v>38000</v>
      </c>
      <c r="H1362" s="9">
        <f t="shared" si="435"/>
        <v>38000</v>
      </c>
      <c r="I1362" s="9">
        <f t="shared" si="435"/>
        <v>38000</v>
      </c>
      <c r="J1362" s="9">
        <f t="shared" si="435"/>
        <v>31000</v>
      </c>
      <c r="K1362" s="9">
        <f t="shared" si="435"/>
        <v>7000</v>
      </c>
      <c r="L1362" s="9">
        <f t="shared" si="435"/>
        <v>0</v>
      </c>
      <c r="M1362" s="9">
        <f t="shared" si="435"/>
        <v>0</v>
      </c>
      <c r="N1362" s="9">
        <f t="shared" si="435"/>
        <v>0</v>
      </c>
      <c r="O1362" s="9">
        <f t="shared" si="435"/>
        <v>0</v>
      </c>
      <c r="P1362" s="9">
        <f t="shared" si="435"/>
        <v>0</v>
      </c>
      <c r="Q1362" s="9">
        <f t="shared" si="435"/>
        <v>0</v>
      </c>
      <c r="R1362" s="9">
        <f t="shared" si="435"/>
        <v>0</v>
      </c>
      <c r="S1362" s="9">
        <f t="shared" si="435"/>
        <v>0</v>
      </c>
      <c r="T1362" s="9">
        <f t="shared" si="435"/>
        <v>0</v>
      </c>
      <c r="U1362" s="10">
        <f t="shared" si="433"/>
        <v>1</v>
      </c>
    </row>
    <row r="1363" spans="2:21">
      <c r="B1363" s="11"/>
      <c r="C1363" s="6"/>
      <c r="D1363" s="6" t="s">
        <v>122</v>
      </c>
      <c r="E1363" s="17" t="s">
        <v>79</v>
      </c>
      <c r="F1363" s="18">
        <v>1700</v>
      </c>
      <c r="G1363" s="9">
        <v>1700</v>
      </c>
      <c r="H1363" s="9">
        <v>1700</v>
      </c>
      <c r="I1363" s="9">
        <v>1700</v>
      </c>
      <c r="J1363" s="9">
        <v>1700</v>
      </c>
      <c r="K1363" s="9">
        <v>0</v>
      </c>
      <c r="L1363" s="9">
        <v>0</v>
      </c>
      <c r="M1363" s="9">
        <v>0</v>
      </c>
      <c r="N1363" s="9">
        <v>0</v>
      </c>
      <c r="O1363" s="9">
        <v>0</v>
      </c>
      <c r="P1363" s="9">
        <v>0</v>
      </c>
      <c r="Q1363" s="9">
        <v>0</v>
      </c>
      <c r="R1363" s="9">
        <v>0</v>
      </c>
      <c r="S1363" s="9">
        <v>0</v>
      </c>
      <c r="T1363" s="9">
        <v>0</v>
      </c>
      <c r="U1363" s="10">
        <f t="shared" si="433"/>
        <v>1</v>
      </c>
    </row>
    <row r="1364" spans="2:21">
      <c r="B1364" s="11"/>
      <c r="C1364" s="6"/>
      <c r="D1364" s="6" t="s">
        <v>123</v>
      </c>
      <c r="E1364" s="17" t="s">
        <v>80</v>
      </c>
      <c r="F1364" s="18">
        <v>300</v>
      </c>
      <c r="G1364" s="9">
        <v>300</v>
      </c>
      <c r="H1364" s="9">
        <v>300</v>
      </c>
      <c r="I1364" s="9">
        <v>300</v>
      </c>
      <c r="J1364" s="9">
        <v>300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10">
        <f t="shared" si="433"/>
        <v>1</v>
      </c>
    </row>
    <row r="1365" spans="2:21">
      <c r="B1365" s="11"/>
      <c r="C1365" s="6"/>
      <c r="D1365" s="6" t="s">
        <v>103</v>
      </c>
      <c r="E1365" s="17" t="s">
        <v>81</v>
      </c>
      <c r="F1365" s="18">
        <v>29000</v>
      </c>
      <c r="G1365" s="9">
        <v>29000</v>
      </c>
      <c r="H1365" s="9">
        <v>29000</v>
      </c>
      <c r="I1365" s="9">
        <v>29000</v>
      </c>
      <c r="J1365" s="9">
        <v>29000</v>
      </c>
      <c r="K1365" s="9">
        <v>0</v>
      </c>
      <c r="L1365" s="9">
        <v>0</v>
      </c>
      <c r="M1365" s="9">
        <v>0</v>
      </c>
      <c r="N1365" s="9">
        <v>0</v>
      </c>
      <c r="O1365" s="9">
        <v>0</v>
      </c>
      <c r="P1365" s="9">
        <v>0</v>
      </c>
      <c r="Q1365" s="9">
        <v>0</v>
      </c>
      <c r="R1365" s="9">
        <v>0</v>
      </c>
      <c r="S1365" s="9">
        <v>0</v>
      </c>
      <c r="T1365" s="9">
        <v>0</v>
      </c>
      <c r="U1365" s="10">
        <f t="shared" si="433"/>
        <v>1</v>
      </c>
    </row>
    <row r="1366" spans="2:21">
      <c r="B1366" s="11"/>
      <c r="C1366" s="6"/>
      <c r="D1366" s="6" t="s">
        <v>125</v>
      </c>
      <c r="E1366" s="17" t="s">
        <v>65</v>
      </c>
      <c r="F1366" s="18">
        <v>3000</v>
      </c>
      <c r="G1366" s="9">
        <v>3000</v>
      </c>
      <c r="H1366" s="9">
        <v>3000</v>
      </c>
      <c r="I1366" s="9">
        <v>3000</v>
      </c>
      <c r="J1366" s="9">
        <v>0</v>
      </c>
      <c r="K1366" s="9">
        <v>3000</v>
      </c>
      <c r="L1366" s="9">
        <v>0</v>
      </c>
      <c r="M1366" s="9">
        <v>0</v>
      </c>
      <c r="N1366" s="9">
        <v>0</v>
      </c>
      <c r="O1366" s="9">
        <v>0</v>
      </c>
      <c r="P1366" s="9">
        <v>0</v>
      </c>
      <c r="Q1366" s="9">
        <v>0</v>
      </c>
      <c r="R1366" s="9">
        <v>0</v>
      </c>
      <c r="S1366" s="9">
        <v>0</v>
      </c>
      <c r="T1366" s="9">
        <v>0</v>
      </c>
      <c r="U1366" s="10">
        <f t="shared" si="433"/>
        <v>1</v>
      </c>
    </row>
    <row r="1367" spans="2:21">
      <c r="B1367" s="11"/>
      <c r="C1367" s="6"/>
      <c r="D1367" s="6" t="s">
        <v>37</v>
      </c>
      <c r="E1367" s="17" t="s">
        <v>38</v>
      </c>
      <c r="F1367" s="18">
        <v>4000</v>
      </c>
      <c r="G1367" s="9">
        <v>4000</v>
      </c>
      <c r="H1367" s="9">
        <v>4000</v>
      </c>
      <c r="I1367" s="9">
        <v>4000</v>
      </c>
      <c r="J1367" s="9">
        <v>0</v>
      </c>
      <c r="K1367" s="9">
        <v>4000</v>
      </c>
      <c r="L1367" s="9">
        <v>0</v>
      </c>
      <c r="M1367" s="9">
        <v>0</v>
      </c>
      <c r="N1367" s="9">
        <v>0</v>
      </c>
      <c r="O1367" s="9">
        <v>0</v>
      </c>
      <c r="P1367" s="9">
        <v>0</v>
      </c>
      <c r="Q1367" s="9">
        <v>0</v>
      </c>
      <c r="R1367" s="9">
        <v>0</v>
      </c>
      <c r="S1367" s="9">
        <v>0</v>
      </c>
      <c r="T1367" s="9">
        <v>0</v>
      </c>
      <c r="U1367" s="10">
        <f t="shared" si="433"/>
        <v>1</v>
      </c>
    </row>
    <row r="1368" spans="2:21">
      <c r="B1368" s="6"/>
      <c r="C1368" s="6">
        <v>75056</v>
      </c>
      <c r="D1368" s="6"/>
      <c r="E1368" s="17" t="s">
        <v>481</v>
      </c>
      <c r="F1368" s="18">
        <f t="shared" ref="F1368:T1368" si="436">SUM(F1369:F1370)</f>
        <v>36056</v>
      </c>
      <c r="G1368" s="18">
        <f t="shared" si="436"/>
        <v>0</v>
      </c>
      <c r="H1368" s="18">
        <f t="shared" si="436"/>
        <v>0</v>
      </c>
      <c r="I1368" s="18">
        <f t="shared" si="436"/>
        <v>0</v>
      </c>
      <c r="J1368" s="18">
        <f t="shared" si="436"/>
        <v>0</v>
      </c>
      <c r="K1368" s="18">
        <f t="shared" si="436"/>
        <v>0</v>
      </c>
      <c r="L1368" s="18">
        <f t="shared" si="436"/>
        <v>0</v>
      </c>
      <c r="M1368" s="18">
        <f t="shared" si="436"/>
        <v>0</v>
      </c>
      <c r="N1368" s="18">
        <f t="shared" si="436"/>
        <v>0</v>
      </c>
      <c r="O1368" s="18">
        <f t="shared" si="436"/>
        <v>0</v>
      </c>
      <c r="P1368" s="18">
        <f t="shared" si="436"/>
        <v>0</v>
      </c>
      <c r="Q1368" s="18">
        <f t="shared" si="436"/>
        <v>0</v>
      </c>
      <c r="R1368" s="18">
        <f t="shared" si="436"/>
        <v>0</v>
      </c>
      <c r="S1368" s="18">
        <f t="shared" si="436"/>
        <v>0</v>
      </c>
      <c r="T1368" s="18">
        <f t="shared" si="436"/>
        <v>0</v>
      </c>
      <c r="U1368" s="10">
        <f t="shared" si="433"/>
        <v>0</v>
      </c>
    </row>
    <row r="1369" spans="2:21">
      <c r="B1369" s="6"/>
      <c r="C1369" s="6"/>
      <c r="D1369" s="6">
        <v>3020</v>
      </c>
      <c r="E1369" s="17" t="s">
        <v>379</v>
      </c>
      <c r="F1369" s="18">
        <v>35340</v>
      </c>
      <c r="G1369" s="9">
        <v>0</v>
      </c>
      <c r="H1369" s="9">
        <v>0</v>
      </c>
      <c r="I1369" s="9">
        <v>0</v>
      </c>
      <c r="J1369" s="9">
        <v>0</v>
      </c>
      <c r="K1369" s="9">
        <v>0</v>
      </c>
      <c r="L1369" s="9">
        <v>0</v>
      </c>
      <c r="M1369" s="9">
        <v>0</v>
      </c>
      <c r="N1369" s="9">
        <v>0</v>
      </c>
      <c r="O1369" s="9">
        <v>0</v>
      </c>
      <c r="P1369" s="9">
        <v>0</v>
      </c>
      <c r="Q1369" s="9">
        <v>0</v>
      </c>
      <c r="R1369" s="9">
        <v>0</v>
      </c>
      <c r="S1369" s="9">
        <v>0</v>
      </c>
      <c r="T1369" s="9">
        <v>0</v>
      </c>
      <c r="U1369" s="10">
        <f t="shared" si="433"/>
        <v>0</v>
      </c>
    </row>
    <row r="1370" spans="2:21">
      <c r="B1370" s="6"/>
      <c r="C1370" s="6"/>
      <c r="D1370" s="6">
        <v>4210</v>
      </c>
      <c r="E1370" s="17" t="s">
        <v>65</v>
      </c>
      <c r="F1370" s="18">
        <v>716</v>
      </c>
      <c r="G1370" s="9">
        <v>0</v>
      </c>
      <c r="H1370" s="9">
        <v>0</v>
      </c>
      <c r="I1370" s="9">
        <v>0</v>
      </c>
      <c r="J1370" s="9">
        <v>0</v>
      </c>
      <c r="K1370" s="9">
        <v>0</v>
      </c>
      <c r="L1370" s="9">
        <v>0</v>
      </c>
      <c r="M1370" s="9">
        <v>0</v>
      </c>
      <c r="N1370" s="9">
        <v>0</v>
      </c>
      <c r="O1370" s="9">
        <v>0</v>
      </c>
      <c r="P1370" s="9">
        <v>0</v>
      </c>
      <c r="Q1370" s="9">
        <v>0</v>
      </c>
      <c r="R1370" s="9">
        <v>0</v>
      </c>
      <c r="S1370" s="9">
        <v>0</v>
      </c>
      <c r="T1370" s="9">
        <v>0</v>
      </c>
      <c r="U1370" s="10">
        <f t="shared" si="433"/>
        <v>0</v>
      </c>
    </row>
    <row r="1371" spans="2:21">
      <c r="B1371" s="5">
        <v>752</v>
      </c>
      <c r="C1371" s="6"/>
      <c r="D1371" s="6"/>
      <c r="E1371" s="17" t="s">
        <v>198</v>
      </c>
      <c r="F1371" s="18">
        <f t="shared" ref="F1371:T1372" si="437">SUM(F1372)</f>
        <v>53100</v>
      </c>
      <c r="G1371" s="18">
        <f t="shared" si="437"/>
        <v>0</v>
      </c>
      <c r="H1371" s="18">
        <f t="shared" si="437"/>
        <v>0</v>
      </c>
      <c r="I1371" s="18">
        <f t="shared" si="437"/>
        <v>0</v>
      </c>
      <c r="J1371" s="18">
        <f t="shared" si="437"/>
        <v>0</v>
      </c>
      <c r="K1371" s="18">
        <f t="shared" si="437"/>
        <v>0</v>
      </c>
      <c r="L1371" s="18">
        <f t="shared" si="437"/>
        <v>0</v>
      </c>
      <c r="M1371" s="18">
        <f t="shared" si="437"/>
        <v>0</v>
      </c>
      <c r="N1371" s="18">
        <f t="shared" si="437"/>
        <v>0</v>
      </c>
      <c r="O1371" s="18">
        <f t="shared" si="437"/>
        <v>0</v>
      </c>
      <c r="P1371" s="18">
        <f t="shared" si="437"/>
        <v>0</v>
      </c>
      <c r="Q1371" s="18">
        <f t="shared" si="437"/>
        <v>0</v>
      </c>
      <c r="R1371" s="18">
        <f t="shared" si="437"/>
        <v>0</v>
      </c>
      <c r="S1371" s="18">
        <f t="shared" si="437"/>
        <v>0</v>
      </c>
      <c r="T1371" s="18">
        <f t="shared" si="437"/>
        <v>0</v>
      </c>
      <c r="U1371" s="10">
        <f t="shared" si="433"/>
        <v>0</v>
      </c>
    </row>
    <row r="1372" spans="2:21">
      <c r="B1372" s="6"/>
      <c r="C1372" s="6">
        <v>75295</v>
      </c>
      <c r="D1372" s="6"/>
      <c r="E1372" s="17" t="s">
        <v>42</v>
      </c>
      <c r="F1372" s="18">
        <f t="shared" si="437"/>
        <v>53100</v>
      </c>
      <c r="G1372" s="18">
        <f t="shared" si="437"/>
        <v>0</v>
      </c>
      <c r="H1372" s="18">
        <f t="shared" si="437"/>
        <v>0</v>
      </c>
      <c r="I1372" s="18">
        <f t="shared" si="437"/>
        <v>0</v>
      </c>
      <c r="J1372" s="18">
        <f t="shared" si="437"/>
        <v>0</v>
      </c>
      <c r="K1372" s="18">
        <f t="shared" si="437"/>
        <v>0</v>
      </c>
      <c r="L1372" s="18">
        <f t="shared" si="437"/>
        <v>0</v>
      </c>
      <c r="M1372" s="18">
        <f t="shared" si="437"/>
        <v>0</v>
      </c>
      <c r="N1372" s="18">
        <f t="shared" si="437"/>
        <v>0</v>
      </c>
      <c r="O1372" s="18">
        <f t="shared" si="437"/>
        <v>0</v>
      </c>
      <c r="P1372" s="18">
        <f t="shared" si="437"/>
        <v>0</v>
      </c>
      <c r="Q1372" s="18">
        <f t="shared" si="437"/>
        <v>0</v>
      </c>
      <c r="R1372" s="18">
        <f t="shared" si="437"/>
        <v>0</v>
      </c>
      <c r="S1372" s="18">
        <f t="shared" si="437"/>
        <v>0</v>
      </c>
      <c r="T1372" s="18">
        <f t="shared" si="437"/>
        <v>0</v>
      </c>
      <c r="U1372" s="10">
        <f t="shared" si="433"/>
        <v>0</v>
      </c>
    </row>
    <row r="1373" spans="2:21">
      <c r="B1373" s="6"/>
      <c r="C1373" s="6"/>
      <c r="D1373" s="6">
        <v>4210</v>
      </c>
      <c r="E1373" s="17" t="s">
        <v>65</v>
      </c>
      <c r="F1373" s="18">
        <v>53100</v>
      </c>
      <c r="G1373" s="9">
        <v>0</v>
      </c>
      <c r="H1373" s="9">
        <v>0</v>
      </c>
      <c r="I1373" s="9">
        <v>0</v>
      </c>
      <c r="J1373" s="9">
        <v>0</v>
      </c>
      <c r="K1373" s="9">
        <v>0</v>
      </c>
      <c r="L1373" s="9">
        <v>0</v>
      </c>
      <c r="M1373" s="9">
        <v>0</v>
      </c>
      <c r="N1373" s="9">
        <v>0</v>
      </c>
      <c r="O1373" s="9">
        <v>0</v>
      </c>
      <c r="P1373" s="9">
        <v>0</v>
      </c>
      <c r="Q1373" s="9">
        <v>0</v>
      </c>
      <c r="R1373" s="9">
        <v>0</v>
      </c>
      <c r="S1373" s="9">
        <v>0</v>
      </c>
      <c r="T1373" s="9">
        <v>0</v>
      </c>
      <c r="U1373" s="10">
        <f t="shared" si="433"/>
        <v>0</v>
      </c>
    </row>
    <row r="1374" spans="2:21" ht="22.5">
      <c r="B1374" s="5" t="s">
        <v>482</v>
      </c>
      <c r="C1374" s="6"/>
      <c r="D1374" s="6"/>
      <c r="E1374" s="17" t="s">
        <v>483</v>
      </c>
      <c r="F1374" s="9">
        <f t="shared" ref="F1374:T1374" si="438">SUM(F1375+F1377)</f>
        <v>364551</v>
      </c>
      <c r="G1374" s="9">
        <f t="shared" si="438"/>
        <v>12347</v>
      </c>
      <c r="H1374" s="9">
        <f t="shared" si="438"/>
        <v>12347</v>
      </c>
      <c r="I1374" s="9">
        <f t="shared" si="438"/>
        <v>12347</v>
      </c>
      <c r="J1374" s="9">
        <f t="shared" si="438"/>
        <v>12347</v>
      </c>
      <c r="K1374" s="9">
        <f t="shared" si="438"/>
        <v>0</v>
      </c>
      <c r="L1374" s="9">
        <f t="shared" si="438"/>
        <v>0</v>
      </c>
      <c r="M1374" s="9">
        <f t="shared" si="438"/>
        <v>0</v>
      </c>
      <c r="N1374" s="9">
        <f t="shared" si="438"/>
        <v>0</v>
      </c>
      <c r="O1374" s="9">
        <f t="shared" si="438"/>
        <v>0</v>
      </c>
      <c r="P1374" s="9">
        <f t="shared" si="438"/>
        <v>0</v>
      </c>
      <c r="Q1374" s="9">
        <f t="shared" si="438"/>
        <v>0</v>
      </c>
      <c r="R1374" s="9">
        <f t="shared" si="438"/>
        <v>0</v>
      </c>
      <c r="S1374" s="9">
        <f t="shared" si="438"/>
        <v>0</v>
      </c>
      <c r="T1374" s="9">
        <f t="shared" si="438"/>
        <v>0</v>
      </c>
      <c r="U1374" s="10">
        <f t="shared" si="433"/>
        <v>3.3869060844710343E-2</v>
      </c>
    </row>
    <row r="1375" spans="2:21" ht="22.5">
      <c r="B1375" s="11"/>
      <c r="C1375" s="6" t="s">
        <v>484</v>
      </c>
      <c r="D1375" s="6"/>
      <c r="E1375" s="17" t="s">
        <v>485</v>
      </c>
      <c r="F1375" s="9">
        <f t="shared" ref="F1375:T1375" si="439">SUM(F1376)</f>
        <v>12398</v>
      </c>
      <c r="G1375" s="9">
        <f t="shared" si="439"/>
        <v>12347</v>
      </c>
      <c r="H1375" s="9">
        <f t="shared" si="439"/>
        <v>12347</v>
      </c>
      <c r="I1375" s="9">
        <f t="shared" si="439"/>
        <v>12347</v>
      </c>
      <c r="J1375" s="9">
        <f t="shared" si="439"/>
        <v>12347</v>
      </c>
      <c r="K1375" s="9">
        <f t="shared" si="439"/>
        <v>0</v>
      </c>
      <c r="L1375" s="9">
        <f t="shared" si="439"/>
        <v>0</v>
      </c>
      <c r="M1375" s="9">
        <f t="shared" si="439"/>
        <v>0</v>
      </c>
      <c r="N1375" s="9">
        <f t="shared" si="439"/>
        <v>0</v>
      </c>
      <c r="O1375" s="9">
        <f t="shared" si="439"/>
        <v>0</v>
      </c>
      <c r="P1375" s="9">
        <f t="shared" si="439"/>
        <v>0</v>
      </c>
      <c r="Q1375" s="9">
        <f t="shared" si="439"/>
        <v>0</v>
      </c>
      <c r="R1375" s="9">
        <f t="shared" si="439"/>
        <v>0</v>
      </c>
      <c r="S1375" s="9">
        <f t="shared" si="439"/>
        <v>0</v>
      </c>
      <c r="T1375" s="9">
        <f t="shared" si="439"/>
        <v>0</v>
      </c>
      <c r="U1375" s="10">
        <f t="shared" si="433"/>
        <v>0.99588643329569282</v>
      </c>
    </row>
    <row r="1376" spans="2:21">
      <c r="B1376" s="11"/>
      <c r="C1376" s="6"/>
      <c r="D1376" s="6" t="s">
        <v>120</v>
      </c>
      <c r="E1376" s="17" t="s">
        <v>77</v>
      </c>
      <c r="F1376" s="18">
        <v>12398</v>
      </c>
      <c r="G1376" s="9">
        <v>12347</v>
      </c>
      <c r="H1376" s="9">
        <v>12347</v>
      </c>
      <c r="I1376" s="9">
        <v>12347</v>
      </c>
      <c r="J1376" s="9">
        <v>12347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10">
        <f t="shared" si="433"/>
        <v>0.99588643329569282</v>
      </c>
    </row>
    <row r="1377" spans="2:21">
      <c r="B1377" s="6"/>
      <c r="C1377" s="6">
        <v>75107</v>
      </c>
      <c r="D1377" s="6"/>
      <c r="E1377" s="17" t="s">
        <v>486</v>
      </c>
      <c r="F1377" s="18">
        <f t="shared" ref="F1377:T1377" si="440">SUM(F1378:F1384)</f>
        <v>352153</v>
      </c>
      <c r="G1377" s="18">
        <f t="shared" si="440"/>
        <v>0</v>
      </c>
      <c r="H1377" s="18">
        <f t="shared" si="440"/>
        <v>0</v>
      </c>
      <c r="I1377" s="18">
        <f t="shared" si="440"/>
        <v>0</v>
      </c>
      <c r="J1377" s="18">
        <f t="shared" si="440"/>
        <v>0</v>
      </c>
      <c r="K1377" s="18">
        <f t="shared" si="440"/>
        <v>0</v>
      </c>
      <c r="L1377" s="18">
        <f t="shared" si="440"/>
        <v>0</v>
      </c>
      <c r="M1377" s="18">
        <f t="shared" si="440"/>
        <v>0</v>
      </c>
      <c r="N1377" s="18">
        <f t="shared" si="440"/>
        <v>0</v>
      </c>
      <c r="O1377" s="18">
        <f t="shared" si="440"/>
        <v>0</v>
      </c>
      <c r="P1377" s="18">
        <f t="shared" si="440"/>
        <v>0</v>
      </c>
      <c r="Q1377" s="18">
        <f t="shared" si="440"/>
        <v>0</v>
      </c>
      <c r="R1377" s="18">
        <f t="shared" si="440"/>
        <v>0</v>
      </c>
      <c r="S1377" s="18">
        <f t="shared" si="440"/>
        <v>0</v>
      </c>
      <c r="T1377" s="18">
        <f t="shared" si="440"/>
        <v>0</v>
      </c>
      <c r="U1377" s="10">
        <f t="shared" si="433"/>
        <v>0</v>
      </c>
    </row>
    <row r="1378" spans="2:21">
      <c r="B1378" s="6"/>
      <c r="C1378" s="6"/>
      <c r="D1378" s="6">
        <v>3030</v>
      </c>
      <c r="E1378" s="17" t="s">
        <v>71</v>
      </c>
      <c r="F1378" s="18">
        <v>228400</v>
      </c>
      <c r="G1378" s="9">
        <v>0</v>
      </c>
      <c r="H1378" s="9">
        <v>0</v>
      </c>
      <c r="I1378" s="9">
        <v>0</v>
      </c>
      <c r="J1378" s="9">
        <v>0</v>
      </c>
      <c r="K1378" s="9">
        <v>0</v>
      </c>
      <c r="L1378" s="9">
        <v>0</v>
      </c>
      <c r="M1378" s="9">
        <v>0</v>
      </c>
      <c r="N1378" s="9">
        <v>0</v>
      </c>
      <c r="O1378" s="9">
        <v>0</v>
      </c>
      <c r="P1378" s="9">
        <v>0</v>
      </c>
      <c r="Q1378" s="9">
        <v>0</v>
      </c>
      <c r="R1378" s="9">
        <v>0</v>
      </c>
      <c r="S1378" s="9">
        <v>0</v>
      </c>
      <c r="T1378" s="9">
        <v>0</v>
      </c>
      <c r="U1378" s="10">
        <f t="shared" si="433"/>
        <v>0</v>
      </c>
    </row>
    <row r="1379" spans="2:21">
      <c r="B1379" s="6"/>
      <c r="C1379" s="6"/>
      <c r="D1379" s="6">
        <v>4010</v>
      </c>
      <c r="E1379" s="17" t="s">
        <v>77</v>
      </c>
      <c r="F1379" s="18">
        <v>69920</v>
      </c>
      <c r="G1379" s="9">
        <v>0</v>
      </c>
      <c r="H1379" s="9">
        <v>0</v>
      </c>
      <c r="I1379" s="9">
        <v>0</v>
      </c>
      <c r="J1379" s="9">
        <v>0</v>
      </c>
      <c r="K1379" s="9">
        <v>0</v>
      </c>
      <c r="L1379" s="9">
        <v>0</v>
      </c>
      <c r="M1379" s="9">
        <v>0</v>
      </c>
      <c r="N1379" s="9">
        <v>0</v>
      </c>
      <c r="O1379" s="9">
        <v>0</v>
      </c>
      <c r="P1379" s="9">
        <v>0</v>
      </c>
      <c r="Q1379" s="9">
        <v>0</v>
      </c>
      <c r="R1379" s="9">
        <v>0</v>
      </c>
      <c r="S1379" s="9">
        <v>0</v>
      </c>
      <c r="T1379" s="9">
        <v>0</v>
      </c>
      <c r="U1379" s="10">
        <f t="shared" si="433"/>
        <v>0</v>
      </c>
    </row>
    <row r="1380" spans="2:21">
      <c r="B1380" s="6"/>
      <c r="C1380" s="6"/>
      <c r="D1380" s="6">
        <v>4110</v>
      </c>
      <c r="E1380" s="17" t="s">
        <v>79</v>
      </c>
      <c r="F1380" s="18">
        <v>12455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10">
        <f t="shared" ref="U1380:U1411" si="441">G1380/F1380</f>
        <v>0</v>
      </c>
    </row>
    <row r="1381" spans="2:21">
      <c r="B1381" s="6"/>
      <c r="C1381" s="6"/>
      <c r="D1381" s="6">
        <v>4120</v>
      </c>
      <c r="E1381" s="17" t="s">
        <v>80</v>
      </c>
      <c r="F1381" s="18">
        <v>1463</v>
      </c>
      <c r="G1381" s="9">
        <v>0</v>
      </c>
      <c r="H1381" s="9">
        <v>0</v>
      </c>
      <c r="I1381" s="9">
        <v>0</v>
      </c>
      <c r="J1381" s="9">
        <v>0</v>
      </c>
      <c r="K1381" s="9">
        <v>0</v>
      </c>
      <c r="L1381" s="9">
        <v>0</v>
      </c>
      <c r="M1381" s="9">
        <v>0</v>
      </c>
      <c r="N1381" s="9">
        <v>0</v>
      </c>
      <c r="O1381" s="9">
        <v>0</v>
      </c>
      <c r="P1381" s="9">
        <v>0</v>
      </c>
      <c r="Q1381" s="9">
        <v>0</v>
      </c>
      <c r="R1381" s="9">
        <v>0</v>
      </c>
      <c r="S1381" s="9">
        <v>0</v>
      </c>
      <c r="T1381" s="9">
        <v>0</v>
      </c>
      <c r="U1381" s="10">
        <f t="shared" si="441"/>
        <v>0</v>
      </c>
    </row>
    <row r="1382" spans="2:21">
      <c r="B1382" s="6"/>
      <c r="C1382" s="6"/>
      <c r="D1382" s="6">
        <v>4170</v>
      </c>
      <c r="E1382" s="17" t="s">
        <v>81</v>
      </c>
      <c r="F1382" s="18">
        <v>32000</v>
      </c>
      <c r="G1382" s="9">
        <v>0</v>
      </c>
      <c r="H1382" s="9">
        <v>0</v>
      </c>
      <c r="I1382" s="9">
        <v>0</v>
      </c>
      <c r="J1382" s="9">
        <v>0</v>
      </c>
      <c r="K1382" s="9">
        <v>0</v>
      </c>
      <c r="L1382" s="9">
        <v>0</v>
      </c>
      <c r="M1382" s="9">
        <v>0</v>
      </c>
      <c r="N1382" s="9">
        <v>0</v>
      </c>
      <c r="O1382" s="9">
        <v>0</v>
      </c>
      <c r="P1382" s="9">
        <v>0</v>
      </c>
      <c r="Q1382" s="9">
        <v>0</v>
      </c>
      <c r="R1382" s="9">
        <v>0</v>
      </c>
      <c r="S1382" s="9">
        <v>0</v>
      </c>
      <c r="T1382" s="9">
        <v>0</v>
      </c>
      <c r="U1382" s="10">
        <f t="shared" si="441"/>
        <v>0</v>
      </c>
    </row>
    <row r="1383" spans="2:21">
      <c r="B1383" s="6"/>
      <c r="C1383" s="6"/>
      <c r="D1383" s="6">
        <v>4210</v>
      </c>
      <c r="E1383" s="17" t="s">
        <v>65</v>
      </c>
      <c r="F1383" s="18">
        <v>7349</v>
      </c>
      <c r="G1383" s="9">
        <v>0</v>
      </c>
      <c r="H1383" s="9">
        <v>0</v>
      </c>
      <c r="I1383" s="9">
        <v>0</v>
      </c>
      <c r="J1383" s="9">
        <v>0</v>
      </c>
      <c r="K1383" s="9">
        <v>0</v>
      </c>
      <c r="L1383" s="9">
        <v>0</v>
      </c>
      <c r="M1383" s="9">
        <v>0</v>
      </c>
      <c r="N1383" s="9">
        <v>0</v>
      </c>
      <c r="O1383" s="9">
        <v>0</v>
      </c>
      <c r="P1383" s="9">
        <v>0</v>
      </c>
      <c r="Q1383" s="9">
        <v>0</v>
      </c>
      <c r="R1383" s="9">
        <v>0</v>
      </c>
      <c r="S1383" s="9">
        <v>0</v>
      </c>
      <c r="T1383" s="9">
        <v>0</v>
      </c>
      <c r="U1383" s="10">
        <f t="shared" si="441"/>
        <v>0</v>
      </c>
    </row>
    <row r="1384" spans="2:21">
      <c r="B1384" s="6"/>
      <c r="C1384" s="6"/>
      <c r="D1384" s="6">
        <v>4300</v>
      </c>
      <c r="E1384" s="17" t="s">
        <v>38</v>
      </c>
      <c r="F1384" s="18">
        <v>566</v>
      </c>
      <c r="G1384" s="9">
        <v>0</v>
      </c>
      <c r="H1384" s="9">
        <v>0</v>
      </c>
      <c r="I1384" s="9">
        <v>0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10">
        <f t="shared" si="441"/>
        <v>0</v>
      </c>
    </row>
    <row r="1385" spans="2:21">
      <c r="B1385" s="5" t="s">
        <v>203</v>
      </c>
      <c r="C1385" s="6"/>
      <c r="D1385" s="6"/>
      <c r="E1385" s="17" t="s">
        <v>204</v>
      </c>
      <c r="F1385" s="9">
        <f t="shared" ref="F1385:T1385" si="442">SUM(F1386)</f>
        <v>8342290</v>
      </c>
      <c r="G1385" s="9">
        <f t="shared" si="442"/>
        <v>8312189</v>
      </c>
      <c r="H1385" s="9">
        <f t="shared" si="442"/>
        <v>8312189</v>
      </c>
      <c r="I1385" s="9">
        <f t="shared" si="442"/>
        <v>8005139</v>
      </c>
      <c r="J1385" s="9">
        <f t="shared" si="442"/>
        <v>7437990</v>
      </c>
      <c r="K1385" s="9">
        <f t="shared" si="442"/>
        <v>567149</v>
      </c>
      <c r="L1385" s="9">
        <f t="shared" si="442"/>
        <v>0</v>
      </c>
      <c r="M1385" s="9">
        <f t="shared" si="442"/>
        <v>307050</v>
      </c>
      <c r="N1385" s="9">
        <f t="shared" si="442"/>
        <v>0</v>
      </c>
      <c r="O1385" s="9">
        <f t="shared" si="442"/>
        <v>0</v>
      </c>
      <c r="P1385" s="9">
        <f t="shared" si="442"/>
        <v>0</v>
      </c>
      <c r="Q1385" s="9">
        <f t="shared" si="442"/>
        <v>0</v>
      </c>
      <c r="R1385" s="9">
        <f t="shared" si="442"/>
        <v>0</v>
      </c>
      <c r="S1385" s="9">
        <f t="shared" si="442"/>
        <v>0</v>
      </c>
      <c r="T1385" s="9">
        <f t="shared" si="442"/>
        <v>0</v>
      </c>
      <c r="U1385" s="10">
        <f t="shared" si="441"/>
        <v>0.9963917581383529</v>
      </c>
    </row>
    <row r="1386" spans="2:21">
      <c r="B1386" s="11"/>
      <c r="C1386" s="6" t="s">
        <v>487</v>
      </c>
      <c r="D1386" s="6"/>
      <c r="E1386" s="17" t="s">
        <v>211</v>
      </c>
      <c r="F1386" s="9">
        <f t="shared" ref="F1386:T1386" si="443">SUM(F1387:F1411)</f>
        <v>8342290</v>
      </c>
      <c r="G1386" s="9">
        <f t="shared" si="443"/>
        <v>8312189</v>
      </c>
      <c r="H1386" s="9">
        <f t="shared" si="443"/>
        <v>8312189</v>
      </c>
      <c r="I1386" s="9">
        <f t="shared" si="443"/>
        <v>8005139</v>
      </c>
      <c r="J1386" s="9">
        <f t="shared" si="443"/>
        <v>7437990</v>
      </c>
      <c r="K1386" s="9">
        <f t="shared" si="443"/>
        <v>567149</v>
      </c>
      <c r="L1386" s="9">
        <f t="shared" si="443"/>
        <v>0</v>
      </c>
      <c r="M1386" s="9">
        <f t="shared" si="443"/>
        <v>307050</v>
      </c>
      <c r="N1386" s="9">
        <f t="shared" si="443"/>
        <v>0</v>
      </c>
      <c r="O1386" s="9">
        <f t="shared" si="443"/>
        <v>0</v>
      </c>
      <c r="P1386" s="9">
        <f t="shared" si="443"/>
        <v>0</v>
      </c>
      <c r="Q1386" s="9">
        <f t="shared" si="443"/>
        <v>0</v>
      </c>
      <c r="R1386" s="9">
        <f t="shared" si="443"/>
        <v>0</v>
      </c>
      <c r="S1386" s="9">
        <f t="shared" si="443"/>
        <v>0</v>
      </c>
      <c r="T1386" s="9">
        <f t="shared" si="443"/>
        <v>0</v>
      </c>
      <c r="U1386" s="10">
        <f t="shared" si="441"/>
        <v>0.9963917581383529</v>
      </c>
    </row>
    <row r="1387" spans="2:21">
      <c r="B1387" s="11"/>
      <c r="C1387" s="6"/>
      <c r="D1387" s="6" t="s">
        <v>70</v>
      </c>
      <c r="E1387" s="17" t="s">
        <v>71</v>
      </c>
      <c r="F1387" s="18">
        <v>2000</v>
      </c>
      <c r="G1387" s="9">
        <v>3000</v>
      </c>
      <c r="H1387" s="9">
        <v>3000</v>
      </c>
      <c r="I1387" s="9">
        <v>0</v>
      </c>
      <c r="J1387" s="9">
        <v>0</v>
      </c>
      <c r="K1387" s="9">
        <v>0</v>
      </c>
      <c r="L1387" s="9">
        <v>0</v>
      </c>
      <c r="M1387" s="9">
        <v>3000</v>
      </c>
      <c r="N1387" s="9">
        <v>0</v>
      </c>
      <c r="O1387" s="9">
        <v>0</v>
      </c>
      <c r="P1387" s="9">
        <v>0</v>
      </c>
      <c r="Q1387" s="9">
        <v>0</v>
      </c>
      <c r="R1387" s="9">
        <v>0</v>
      </c>
      <c r="S1387" s="9">
        <v>0</v>
      </c>
      <c r="T1387" s="9">
        <v>0</v>
      </c>
      <c r="U1387" s="10">
        <f t="shared" si="441"/>
        <v>1.5</v>
      </c>
    </row>
    <row r="1388" spans="2:21" ht="22.5">
      <c r="B1388" s="11"/>
      <c r="C1388" s="6"/>
      <c r="D1388" s="6" t="s">
        <v>201</v>
      </c>
      <c r="E1388" s="17" t="s">
        <v>202</v>
      </c>
      <c r="F1388" s="18">
        <v>277490</v>
      </c>
      <c r="G1388" s="9">
        <v>304050</v>
      </c>
      <c r="H1388" s="9">
        <v>304050</v>
      </c>
      <c r="I1388" s="9">
        <v>0</v>
      </c>
      <c r="J1388" s="9">
        <v>0</v>
      </c>
      <c r="K1388" s="9">
        <v>0</v>
      </c>
      <c r="L1388" s="9">
        <v>0</v>
      </c>
      <c r="M1388" s="9">
        <v>304050</v>
      </c>
      <c r="N1388" s="9">
        <v>0</v>
      </c>
      <c r="O1388" s="9">
        <v>0</v>
      </c>
      <c r="P1388" s="9">
        <v>0</v>
      </c>
      <c r="Q1388" s="9">
        <v>0</v>
      </c>
      <c r="R1388" s="9">
        <v>0</v>
      </c>
      <c r="S1388" s="9">
        <v>0</v>
      </c>
      <c r="T1388" s="9">
        <v>0</v>
      </c>
      <c r="U1388" s="10">
        <f t="shared" si="441"/>
        <v>1.0957151609066993</v>
      </c>
    </row>
    <row r="1389" spans="2:21">
      <c r="B1389" s="11"/>
      <c r="C1389" s="6"/>
      <c r="D1389" s="6" t="s">
        <v>120</v>
      </c>
      <c r="E1389" s="17" t="s">
        <v>77</v>
      </c>
      <c r="F1389" s="18">
        <v>46285</v>
      </c>
      <c r="G1389" s="9">
        <v>46413</v>
      </c>
      <c r="H1389" s="9">
        <v>46413</v>
      </c>
      <c r="I1389" s="9">
        <v>46413</v>
      </c>
      <c r="J1389" s="9">
        <v>46413</v>
      </c>
      <c r="K1389" s="9">
        <v>0</v>
      </c>
      <c r="L1389" s="9">
        <v>0</v>
      </c>
      <c r="M1389" s="9">
        <v>0</v>
      </c>
      <c r="N1389" s="9">
        <v>0</v>
      </c>
      <c r="O1389" s="9">
        <v>0</v>
      </c>
      <c r="P1389" s="9">
        <v>0</v>
      </c>
      <c r="Q1389" s="9">
        <v>0</v>
      </c>
      <c r="R1389" s="9">
        <v>0</v>
      </c>
      <c r="S1389" s="9">
        <v>0</v>
      </c>
      <c r="T1389" s="9">
        <v>0</v>
      </c>
      <c r="U1389" s="10">
        <f t="shared" si="441"/>
        <v>1.0027654747758452</v>
      </c>
    </row>
    <row r="1390" spans="2:21">
      <c r="B1390" s="11"/>
      <c r="C1390" s="6"/>
      <c r="D1390" s="6" t="s">
        <v>477</v>
      </c>
      <c r="E1390" s="17" t="s">
        <v>478</v>
      </c>
      <c r="F1390" s="18">
        <v>197909</v>
      </c>
      <c r="G1390" s="9">
        <v>199394</v>
      </c>
      <c r="H1390" s="9">
        <v>199394</v>
      </c>
      <c r="I1390" s="9">
        <v>199394</v>
      </c>
      <c r="J1390" s="9">
        <v>199394</v>
      </c>
      <c r="K1390" s="9">
        <v>0</v>
      </c>
      <c r="L1390" s="9">
        <v>0</v>
      </c>
      <c r="M1390" s="9">
        <v>0</v>
      </c>
      <c r="N1390" s="9">
        <v>0</v>
      </c>
      <c r="O1390" s="9">
        <v>0</v>
      </c>
      <c r="P1390" s="9">
        <v>0</v>
      </c>
      <c r="Q1390" s="9">
        <v>0</v>
      </c>
      <c r="R1390" s="9">
        <v>0</v>
      </c>
      <c r="S1390" s="9">
        <v>0</v>
      </c>
      <c r="T1390" s="9">
        <v>0</v>
      </c>
      <c r="U1390" s="10">
        <f t="shared" si="441"/>
        <v>1.0075034485546388</v>
      </c>
    </row>
    <row r="1391" spans="2:21">
      <c r="B1391" s="11"/>
      <c r="C1391" s="6"/>
      <c r="D1391" s="6" t="s">
        <v>121</v>
      </c>
      <c r="E1391" s="17" t="s">
        <v>78</v>
      </c>
      <c r="F1391" s="18">
        <v>15695</v>
      </c>
      <c r="G1391" s="9">
        <v>18815</v>
      </c>
      <c r="H1391" s="9">
        <v>18815</v>
      </c>
      <c r="I1391" s="9">
        <v>18815</v>
      </c>
      <c r="J1391" s="9">
        <v>18815</v>
      </c>
      <c r="K1391" s="9">
        <v>0</v>
      </c>
      <c r="L1391" s="9">
        <v>0</v>
      </c>
      <c r="M1391" s="9">
        <v>0</v>
      </c>
      <c r="N1391" s="9">
        <v>0</v>
      </c>
      <c r="O1391" s="9">
        <v>0</v>
      </c>
      <c r="P1391" s="9">
        <v>0</v>
      </c>
      <c r="Q1391" s="9">
        <v>0</v>
      </c>
      <c r="R1391" s="9">
        <v>0</v>
      </c>
      <c r="S1391" s="9">
        <v>0</v>
      </c>
      <c r="T1391" s="9">
        <v>0</v>
      </c>
      <c r="U1391" s="10">
        <f t="shared" si="441"/>
        <v>1.198789423383243</v>
      </c>
    </row>
    <row r="1392" spans="2:21">
      <c r="B1392" s="11"/>
      <c r="C1392" s="6"/>
      <c r="D1392" s="6" t="s">
        <v>488</v>
      </c>
      <c r="E1392" s="17" t="s">
        <v>489</v>
      </c>
      <c r="F1392" s="18">
        <v>5428930</v>
      </c>
      <c r="G1392" s="9">
        <v>5436220</v>
      </c>
      <c r="H1392" s="9">
        <v>5436220</v>
      </c>
      <c r="I1392" s="9">
        <v>5436220</v>
      </c>
      <c r="J1392" s="9">
        <v>5436220</v>
      </c>
      <c r="K1392" s="9">
        <v>0</v>
      </c>
      <c r="L1392" s="9">
        <v>0</v>
      </c>
      <c r="M1392" s="9">
        <v>0</v>
      </c>
      <c r="N1392" s="9">
        <v>0</v>
      </c>
      <c r="O1392" s="9">
        <v>0</v>
      </c>
      <c r="P1392" s="9">
        <v>0</v>
      </c>
      <c r="Q1392" s="9">
        <v>0</v>
      </c>
      <c r="R1392" s="9">
        <v>0</v>
      </c>
      <c r="S1392" s="9">
        <v>0</v>
      </c>
      <c r="T1392" s="9">
        <v>0</v>
      </c>
      <c r="U1392" s="10">
        <f t="shared" si="441"/>
        <v>1.0013428060409695</v>
      </c>
    </row>
    <row r="1393" spans="2:21" ht="22.5">
      <c r="B1393" s="11"/>
      <c r="C1393" s="6"/>
      <c r="D1393" s="6" t="s">
        <v>490</v>
      </c>
      <c r="E1393" s="17" t="s">
        <v>491</v>
      </c>
      <c r="F1393" s="18">
        <v>130186</v>
      </c>
      <c r="G1393" s="9">
        <v>13600</v>
      </c>
      <c r="H1393" s="9">
        <v>13600</v>
      </c>
      <c r="I1393" s="9">
        <v>13600</v>
      </c>
      <c r="J1393" s="9">
        <v>13600</v>
      </c>
      <c r="K1393" s="9">
        <v>0</v>
      </c>
      <c r="L1393" s="9">
        <v>0</v>
      </c>
      <c r="M1393" s="9">
        <v>0</v>
      </c>
      <c r="N1393" s="9">
        <v>0</v>
      </c>
      <c r="O1393" s="9">
        <v>0</v>
      </c>
      <c r="P1393" s="9">
        <v>0</v>
      </c>
      <c r="Q1393" s="9">
        <v>0</v>
      </c>
      <c r="R1393" s="9">
        <v>0</v>
      </c>
      <c r="S1393" s="9">
        <v>0</v>
      </c>
      <c r="T1393" s="9">
        <v>0</v>
      </c>
      <c r="U1393" s="10">
        <f t="shared" si="441"/>
        <v>0.10446591799425438</v>
      </c>
    </row>
    <row r="1394" spans="2:21" ht="22.5">
      <c r="B1394" s="11"/>
      <c r="C1394" s="6"/>
      <c r="D1394" s="6" t="s">
        <v>492</v>
      </c>
      <c r="E1394" s="17" t="s">
        <v>493</v>
      </c>
      <c r="F1394" s="18">
        <v>398963</v>
      </c>
      <c r="G1394" s="9">
        <v>452820</v>
      </c>
      <c r="H1394" s="9">
        <v>452820</v>
      </c>
      <c r="I1394" s="9">
        <v>452820</v>
      </c>
      <c r="J1394" s="9">
        <v>452820</v>
      </c>
      <c r="K1394" s="9">
        <v>0</v>
      </c>
      <c r="L1394" s="9">
        <v>0</v>
      </c>
      <c r="M1394" s="9">
        <v>0</v>
      </c>
      <c r="N1394" s="9">
        <v>0</v>
      </c>
      <c r="O1394" s="9">
        <v>0</v>
      </c>
      <c r="P1394" s="9">
        <v>0</v>
      </c>
      <c r="Q1394" s="9">
        <v>0</v>
      </c>
      <c r="R1394" s="9">
        <v>0</v>
      </c>
      <c r="S1394" s="9">
        <v>0</v>
      </c>
      <c r="T1394" s="9">
        <v>0</v>
      </c>
      <c r="U1394" s="10">
        <f t="shared" si="441"/>
        <v>1.1349924679732206</v>
      </c>
    </row>
    <row r="1395" spans="2:21" ht="22.5">
      <c r="B1395" s="11"/>
      <c r="C1395" s="6"/>
      <c r="D1395" s="6" t="s">
        <v>494</v>
      </c>
      <c r="E1395" s="17" t="s">
        <v>495</v>
      </c>
      <c r="F1395" s="18">
        <v>5525</v>
      </c>
      <c r="G1395" s="9">
        <v>38358</v>
      </c>
      <c r="H1395" s="9">
        <v>38358</v>
      </c>
      <c r="I1395" s="9">
        <v>38358</v>
      </c>
      <c r="J1395" s="9">
        <v>38358</v>
      </c>
      <c r="K1395" s="9">
        <v>0</v>
      </c>
      <c r="L1395" s="9">
        <v>0</v>
      </c>
      <c r="M1395" s="9">
        <v>0</v>
      </c>
      <c r="N1395" s="9">
        <v>0</v>
      </c>
      <c r="O1395" s="9">
        <v>0</v>
      </c>
      <c r="P1395" s="9">
        <v>0</v>
      </c>
      <c r="Q1395" s="9">
        <v>0</v>
      </c>
      <c r="R1395" s="9">
        <v>0</v>
      </c>
      <c r="S1395" s="9">
        <v>0</v>
      </c>
      <c r="T1395" s="9">
        <v>0</v>
      </c>
      <c r="U1395" s="10">
        <f t="shared" si="441"/>
        <v>6.9426244343891401</v>
      </c>
    </row>
    <row r="1396" spans="2:21">
      <c r="B1396" s="11"/>
      <c r="C1396" s="6"/>
      <c r="D1396" s="6" t="s">
        <v>122</v>
      </c>
      <c r="E1396" s="17" t="s">
        <v>79</v>
      </c>
      <c r="F1396" s="18">
        <v>42980</v>
      </c>
      <c r="G1396" s="9">
        <v>42980</v>
      </c>
      <c r="H1396" s="9">
        <v>42980</v>
      </c>
      <c r="I1396" s="9">
        <v>42980</v>
      </c>
      <c r="J1396" s="9">
        <v>42980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10">
        <f t="shared" si="441"/>
        <v>1</v>
      </c>
    </row>
    <row r="1397" spans="2:21">
      <c r="B1397" s="11"/>
      <c r="C1397" s="6"/>
      <c r="D1397" s="6" t="s">
        <v>123</v>
      </c>
      <c r="E1397" s="17" t="s">
        <v>80</v>
      </c>
      <c r="F1397" s="18">
        <v>1390</v>
      </c>
      <c r="G1397" s="9">
        <v>1390</v>
      </c>
      <c r="H1397" s="9">
        <v>1390</v>
      </c>
      <c r="I1397" s="9">
        <v>1390</v>
      </c>
      <c r="J1397" s="9">
        <v>1390</v>
      </c>
      <c r="K1397" s="9">
        <v>0</v>
      </c>
      <c r="L1397" s="9">
        <v>0</v>
      </c>
      <c r="M1397" s="9">
        <v>0</v>
      </c>
      <c r="N1397" s="9">
        <v>0</v>
      </c>
      <c r="O1397" s="9">
        <v>0</v>
      </c>
      <c r="P1397" s="9">
        <v>0</v>
      </c>
      <c r="Q1397" s="9">
        <v>0</v>
      </c>
      <c r="R1397" s="9">
        <v>0</v>
      </c>
      <c r="S1397" s="9">
        <v>0</v>
      </c>
      <c r="T1397" s="9">
        <v>0</v>
      </c>
      <c r="U1397" s="10">
        <f t="shared" si="441"/>
        <v>1</v>
      </c>
    </row>
    <row r="1398" spans="2:21" ht="22.5">
      <c r="B1398" s="11"/>
      <c r="C1398" s="6"/>
      <c r="D1398" s="6" t="s">
        <v>496</v>
      </c>
      <c r="E1398" s="17" t="s">
        <v>497</v>
      </c>
      <c r="F1398" s="18">
        <v>1131250</v>
      </c>
      <c r="G1398" s="9">
        <v>1188000</v>
      </c>
      <c r="H1398" s="9">
        <v>1188000</v>
      </c>
      <c r="I1398" s="9">
        <v>1188000</v>
      </c>
      <c r="J1398" s="9">
        <v>1188000</v>
      </c>
      <c r="K1398" s="9">
        <v>0</v>
      </c>
      <c r="L1398" s="9">
        <v>0</v>
      </c>
      <c r="M1398" s="9">
        <v>0</v>
      </c>
      <c r="N1398" s="9">
        <v>0</v>
      </c>
      <c r="O1398" s="9">
        <v>0</v>
      </c>
      <c r="P1398" s="9">
        <v>0</v>
      </c>
      <c r="Q1398" s="9">
        <v>0</v>
      </c>
      <c r="R1398" s="9">
        <v>0</v>
      </c>
      <c r="S1398" s="9">
        <v>0</v>
      </c>
      <c r="T1398" s="9">
        <v>0</v>
      </c>
      <c r="U1398" s="10">
        <f t="shared" si="441"/>
        <v>1.0501657458563536</v>
      </c>
    </row>
    <row r="1399" spans="2:21">
      <c r="B1399" s="11"/>
      <c r="C1399" s="6"/>
      <c r="D1399" s="6" t="s">
        <v>125</v>
      </c>
      <c r="E1399" s="17" t="s">
        <v>65</v>
      </c>
      <c r="F1399" s="18">
        <v>265903</v>
      </c>
      <c r="G1399" s="9">
        <v>190054</v>
      </c>
      <c r="H1399" s="9">
        <v>190054</v>
      </c>
      <c r="I1399" s="9">
        <v>190054</v>
      </c>
      <c r="J1399" s="9">
        <v>0</v>
      </c>
      <c r="K1399" s="9">
        <v>190054</v>
      </c>
      <c r="L1399" s="9">
        <v>0</v>
      </c>
      <c r="M1399" s="9">
        <v>0</v>
      </c>
      <c r="N1399" s="9">
        <v>0</v>
      </c>
      <c r="O1399" s="9">
        <v>0</v>
      </c>
      <c r="P1399" s="9">
        <v>0</v>
      </c>
      <c r="Q1399" s="9">
        <v>0</v>
      </c>
      <c r="R1399" s="9">
        <v>0</v>
      </c>
      <c r="S1399" s="9">
        <v>0</v>
      </c>
      <c r="T1399" s="9">
        <v>0</v>
      </c>
      <c r="U1399" s="10">
        <f t="shared" si="441"/>
        <v>0.71474936348969365</v>
      </c>
    </row>
    <row r="1400" spans="2:21">
      <c r="B1400" s="11"/>
      <c r="C1400" s="6"/>
      <c r="D1400" s="6" t="s">
        <v>126</v>
      </c>
      <c r="E1400" s="17" t="s">
        <v>127</v>
      </c>
      <c r="F1400" s="18">
        <v>800</v>
      </c>
      <c r="G1400" s="9">
        <v>800</v>
      </c>
      <c r="H1400" s="9">
        <v>800</v>
      </c>
      <c r="I1400" s="9">
        <v>800</v>
      </c>
      <c r="J1400" s="9">
        <v>0</v>
      </c>
      <c r="K1400" s="9">
        <v>800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10">
        <f t="shared" si="441"/>
        <v>1</v>
      </c>
    </row>
    <row r="1401" spans="2:21">
      <c r="B1401" s="11"/>
      <c r="C1401" s="6"/>
      <c r="D1401" s="6" t="s">
        <v>88</v>
      </c>
      <c r="E1401" s="17" t="s">
        <v>89</v>
      </c>
      <c r="F1401" s="18">
        <v>117100</v>
      </c>
      <c r="G1401" s="9">
        <v>102000</v>
      </c>
      <c r="H1401" s="9">
        <v>102000</v>
      </c>
      <c r="I1401" s="9">
        <v>102000</v>
      </c>
      <c r="J1401" s="9">
        <v>0</v>
      </c>
      <c r="K1401" s="9">
        <v>102000</v>
      </c>
      <c r="L1401" s="9">
        <v>0</v>
      </c>
      <c r="M1401" s="9">
        <v>0</v>
      </c>
      <c r="N1401" s="9">
        <v>0</v>
      </c>
      <c r="O1401" s="9">
        <v>0</v>
      </c>
      <c r="P1401" s="9">
        <v>0</v>
      </c>
      <c r="Q1401" s="9">
        <v>0</v>
      </c>
      <c r="R1401" s="9">
        <v>0</v>
      </c>
      <c r="S1401" s="9">
        <v>0</v>
      </c>
      <c r="T1401" s="9">
        <v>0</v>
      </c>
      <c r="U1401" s="10">
        <f t="shared" si="441"/>
        <v>0.87105038428693426</v>
      </c>
    </row>
    <row r="1402" spans="2:21">
      <c r="B1402" s="11"/>
      <c r="C1402" s="6"/>
      <c r="D1402" s="6" t="s">
        <v>97</v>
      </c>
      <c r="E1402" s="17" t="s">
        <v>98</v>
      </c>
      <c r="F1402" s="18">
        <v>120000</v>
      </c>
      <c r="G1402" s="9">
        <v>100931</v>
      </c>
      <c r="H1402" s="9">
        <v>100931</v>
      </c>
      <c r="I1402" s="9">
        <v>100931</v>
      </c>
      <c r="J1402" s="9">
        <v>0</v>
      </c>
      <c r="K1402" s="9">
        <v>100931</v>
      </c>
      <c r="L1402" s="9">
        <v>0</v>
      </c>
      <c r="M1402" s="9">
        <v>0</v>
      </c>
      <c r="N1402" s="9">
        <v>0</v>
      </c>
      <c r="O1402" s="9">
        <v>0</v>
      </c>
      <c r="P1402" s="9">
        <v>0</v>
      </c>
      <c r="Q1402" s="9">
        <v>0</v>
      </c>
      <c r="R1402" s="9">
        <v>0</v>
      </c>
      <c r="S1402" s="9">
        <v>0</v>
      </c>
      <c r="T1402" s="9">
        <v>0</v>
      </c>
      <c r="U1402" s="10">
        <f t="shared" si="441"/>
        <v>0.84109166666666668</v>
      </c>
    </row>
    <row r="1403" spans="2:21">
      <c r="B1403" s="11"/>
      <c r="C1403" s="6"/>
      <c r="D1403" s="6" t="s">
        <v>181</v>
      </c>
      <c r="E1403" s="17" t="s">
        <v>182</v>
      </c>
      <c r="F1403" s="18">
        <v>19190</v>
      </c>
      <c r="G1403" s="9">
        <v>31000</v>
      </c>
      <c r="H1403" s="9">
        <v>31000</v>
      </c>
      <c r="I1403" s="9">
        <v>31000</v>
      </c>
      <c r="J1403" s="9">
        <v>0</v>
      </c>
      <c r="K1403" s="9">
        <v>31000</v>
      </c>
      <c r="L1403" s="9">
        <v>0</v>
      </c>
      <c r="M1403" s="9">
        <v>0</v>
      </c>
      <c r="N1403" s="9">
        <v>0</v>
      </c>
      <c r="O1403" s="9">
        <v>0</v>
      </c>
      <c r="P1403" s="9">
        <v>0</v>
      </c>
      <c r="Q1403" s="9">
        <v>0</v>
      </c>
      <c r="R1403" s="9">
        <v>0</v>
      </c>
      <c r="S1403" s="9">
        <v>0</v>
      </c>
      <c r="T1403" s="9">
        <v>0</v>
      </c>
      <c r="U1403" s="10">
        <f t="shared" si="441"/>
        <v>1.6154247003647733</v>
      </c>
    </row>
    <row r="1404" spans="2:21">
      <c r="B1404" s="11"/>
      <c r="C1404" s="6"/>
      <c r="D1404" s="6" t="s">
        <v>37</v>
      </c>
      <c r="E1404" s="17" t="s">
        <v>38</v>
      </c>
      <c r="F1404" s="18">
        <v>61346</v>
      </c>
      <c r="G1404" s="9">
        <v>50000</v>
      </c>
      <c r="H1404" s="9">
        <v>50000</v>
      </c>
      <c r="I1404" s="9">
        <v>50000</v>
      </c>
      <c r="J1404" s="9">
        <v>0</v>
      </c>
      <c r="K1404" s="9">
        <v>50000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10">
        <f t="shared" si="441"/>
        <v>0.81504906595377047</v>
      </c>
    </row>
    <row r="1405" spans="2:21">
      <c r="B1405" s="11"/>
      <c r="C1405" s="6"/>
      <c r="D1405" s="6" t="s">
        <v>128</v>
      </c>
      <c r="E1405" s="17" t="s">
        <v>129</v>
      </c>
      <c r="F1405" s="18">
        <v>7700</v>
      </c>
      <c r="G1405" s="9">
        <v>7216</v>
      </c>
      <c r="H1405" s="9">
        <v>7216</v>
      </c>
      <c r="I1405" s="9">
        <v>7216</v>
      </c>
      <c r="J1405" s="9">
        <v>0</v>
      </c>
      <c r="K1405" s="9">
        <v>7216</v>
      </c>
      <c r="L1405" s="9">
        <v>0</v>
      </c>
      <c r="M1405" s="9">
        <v>0</v>
      </c>
      <c r="N1405" s="9">
        <v>0</v>
      </c>
      <c r="O1405" s="9">
        <v>0</v>
      </c>
      <c r="P1405" s="9">
        <v>0</v>
      </c>
      <c r="Q1405" s="9">
        <v>0</v>
      </c>
      <c r="R1405" s="9">
        <v>0</v>
      </c>
      <c r="S1405" s="9">
        <v>0</v>
      </c>
      <c r="T1405" s="9">
        <v>0</v>
      </c>
      <c r="U1405" s="10">
        <f t="shared" si="441"/>
        <v>0.93714285714285717</v>
      </c>
    </row>
    <row r="1406" spans="2:21">
      <c r="B1406" s="11"/>
      <c r="C1406" s="6"/>
      <c r="D1406" s="6" t="s">
        <v>167</v>
      </c>
      <c r="E1406" s="17" t="s">
        <v>82</v>
      </c>
      <c r="F1406" s="18">
        <v>1500</v>
      </c>
      <c r="G1406" s="9">
        <v>15000</v>
      </c>
      <c r="H1406" s="9">
        <v>15000</v>
      </c>
      <c r="I1406" s="9">
        <v>15000</v>
      </c>
      <c r="J1406" s="9">
        <v>0</v>
      </c>
      <c r="K1406" s="9">
        <v>15000</v>
      </c>
      <c r="L1406" s="9">
        <v>0</v>
      </c>
      <c r="M1406" s="9">
        <v>0</v>
      </c>
      <c r="N1406" s="9">
        <v>0</v>
      </c>
      <c r="O1406" s="9">
        <v>0</v>
      </c>
      <c r="P1406" s="9">
        <v>0</v>
      </c>
      <c r="Q1406" s="9">
        <v>0</v>
      </c>
      <c r="R1406" s="9">
        <v>0</v>
      </c>
      <c r="S1406" s="9">
        <v>0</v>
      </c>
      <c r="T1406" s="9">
        <v>0</v>
      </c>
      <c r="U1406" s="10">
        <f t="shared" si="441"/>
        <v>10</v>
      </c>
    </row>
    <row r="1407" spans="2:21">
      <c r="B1407" s="11"/>
      <c r="C1407" s="6"/>
      <c r="D1407" s="6" t="s">
        <v>109</v>
      </c>
      <c r="E1407" s="17" t="s">
        <v>110</v>
      </c>
      <c r="F1407" s="18">
        <v>27708</v>
      </c>
      <c r="G1407" s="9">
        <v>27708</v>
      </c>
      <c r="H1407" s="9">
        <v>27708</v>
      </c>
      <c r="I1407" s="9">
        <v>27708</v>
      </c>
      <c r="J1407" s="9">
        <v>0</v>
      </c>
      <c r="K1407" s="9">
        <v>27708</v>
      </c>
      <c r="L1407" s="9">
        <v>0</v>
      </c>
      <c r="M1407" s="9">
        <v>0</v>
      </c>
      <c r="N1407" s="9">
        <v>0</v>
      </c>
      <c r="O1407" s="9">
        <v>0</v>
      </c>
      <c r="P1407" s="9">
        <v>0</v>
      </c>
      <c r="Q1407" s="9">
        <v>0</v>
      </c>
      <c r="R1407" s="9">
        <v>0</v>
      </c>
      <c r="S1407" s="9">
        <v>0</v>
      </c>
      <c r="T1407" s="9">
        <v>0</v>
      </c>
      <c r="U1407" s="10">
        <f t="shared" si="441"/>
        <v>1</v>
      </c>
    </row>
    <row r="1408" spans="2:21">
      <c r="B1408" s="11"/>
      <c r="C1408" s="6"/>
      <c r="D1408" s="6" t="s">
        <v>130</v>
      </c>
      <c r="E1408" s="17" t="s">
        <v>83</v>
      </c>
      <c r="F1408" s="18">
        <v>6460</v>
      </c>
      <c r="G1408" s="9">
        <v>6460</v>
      </c>
      <c r="H1408" s="9">
        <v>6460</v>
      </c>
      <c r="I1408" s="9">
        <v>6460</v>
      </c>
      <c r="J1408" s="9">
        <v>0</v>
      </c>
      <c r="K1408" s="9">
        <v>6460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10">
        <f t="shared" si="441"/>
        <v>1</v>
      </c>
    </row>
    <row r="1409" spans="2:21">
      <c r="B1409" s="11"/>
      <c r="C1409" s="6"/>
      <c r="D1409" s="6" t="s">
        <v>143</v>
      </c>
      <c r="E1409" s="17" t="s">
        <v>144</v>
      </c>
      <c r="F1409" s="18">
        <v>33480</v>
      </c>
      <c r="G1409" s="9">
        <v>33480</v>
      </c>
      <c r="H1409" s="9">
        <v>33480</v>
      </c>
      <c r="I1409" s="9">
        <v>33480</v>
      </c>
      <c r="J1409" s="9">
        <v>0</v>
      </c>
      <c r="K1409" s="9">
        <v>33480</v>
      </c>
      <c r="L1409" s="9">
        <v>0</v>
      </c>
      <c r="M1409" s="9">
        <v>0</v>
      </c>
      <c r="N1409" s="9">
        <v>0</v>
      </c>
      <c r="O1409" s="9">
        <v>0</v>
      </c>
      <c r="P1409" s="9">
        <v>0</v>
      </c>
      <c r="Q1409" s="9">
        <v>0</v>
      </c>
      <c r="R1409" s="9">
        <v>0</v>
      </c>
      <c r="S1409" s="9">
        <v>0</v>
      </c>
      <c r="T1409" s="9">
        <v>0</v>
      </c>
      <c r="U1409" s="10">
        <f t="shared" si="441"/>
        <v>1</v>
      </c>
    </row>
    <row r="1410" spans="2:21">
      <c r="B1410" s="11"/>
      <c r="C1410" s="6"/>
      <c r="D1410" s="6" t="s">
        <v>147</v>
      </c>
      <c r="E1410" s="17" t="s">
        <v>148</v>
      </c>
      <c r="F1410" s="18">
        <v>1500</v>
      </c>
      <c r="G1410" s="9">
        <v>1500</v>
      </c>
      <c r="H1410" s="9">
        <v>1500</v>
      </c>
      <c r="I1410" s="9">
        <v>1500</v>
      </c>
      <c r="J1410" s="9">
        <v>0</v>
      </c>
      <c r="K1410" s="9">
        <v>1500</v>
      </c>
      <c r="L1410" s="9">
        <v>0</v>
      </c>
      <c r="M1410" s="9">
        <v>0</v>
      </c>
      <c r="N1410" s="9">
        <v>0</v>
      </c>
      <c r="O1410" s="9">
        <v>0</v>
      </c>
      <c r="P1410" s="9">
        <v>0</v>
      </c>
      <c r="Q1410" s="9">
        <v>0</v>
      </c>
      <c r="R1410" s="9">
        <v>0</v>
      </c>
      <c r="S1410" s="9">
        <v>0</v>
      </c>
      <c r="T1410" s="9">
        <v>0</v>
      </c>
      <c r="U1410" s="10">
        <f t="shared" si="441"/>
        <v>1</v>
      </c>
    </row>
    <row r="1411" spans="2:21">
      <c r="B1411" s="11"/>
      <c r="C1411" s="6"/>
      <c r="D1411" s="6" t="s">
        <v>498</v>
      </c>
      <c r="E1411" s="17" t="s">
        <v>499</v>
      </c>
      <c r="F1411" s="18">
        <v>1000</v>
      </c>
      <c r="G1411" s="9">
        <v>1000</v>
      </c>
      <c r="H1411" s="9">
        <v>1000</v>
      </c>
      <c r="I1411" s="9">
        <v>1000</v>
      </c>
      <c r="J1411" s="9">
        <v>0</v>
      </c>
      <c r="K1411" s="9">
        <v>1000</v>
      </c>
      <c r="L1411" s="9">
        <v>0</v>
      </c>
      <c r="M1411" s="9">
        <v>0</v>
      </c>
      <c r="N1411" s="9">
        <v>0</v>
      </c>
      <c r="O1411" s="9">
        <v>0</v>
      </c>
      <c r="P1411" s="9">
        <v>0</v>
      </c>
      <c r="Q1411" s="9">
        <v>0</v>
      </c>
      <c r="R1411" s="9">
        <v>0</v>
      </c>
      <c r="S1411" s="9">
        <v>0</v>
      </c>
      <c r="T1411" s="9">
        <v>0</v>
      </c>
      <c r="U1411" s="10">
        <f t="shared" si="441"/>
        <v>1</v>
      </c>
    </row>
    <row r="1412" spans="2:21">
      <c r="B1412" s="5" t="s">
        <v>500</v>
      </c>
      <c r="C1412" s="6"/>
      <c r="D1412" s="6"/>
      <c r="E1412" s="17" t="s">
        <v>501</v>
      </c>
      <c r="F1412" s="9">
        <f t="shared" ref="F1412:T1412" si="444">SUM(F1413)</f>
        <v>198000</v>
      </c>
      <c r="G1412" s="9">
        <f t="shared" si="444"/>
        <v>198000</v>
      </c>
      <c r="H1412" s="9">
        <f t="shared" si="444"/>
        <v>198000</v>
      </c>
      <c r="I1412" s="9">
        <f t="shared" si="444"/>
        <v>71940</v>
      </c>
      <c r="J1412" s="9">
        <f t="shared" si="444"/>
        <v>19940</v>
      </c>
      <c r="K1412" s="9">
        <f t="shared" si="444"/>
        <v>52000</v>
      </c>
      <c r="L1412" s="9">
        <f t="shared" si="444"/>
        <v>126060</v>
      </c>
      <c r="M1412" s="9">
        <f t="shared" si="444"/>
        <v>0</v>
      </c>
      <c r="N1412" s="9">
        <f t="shared" si="444"/>
        <v>0</v>
      </c>
      <c r="O1412" s="9">
        <f t="shared" si="444"/>
        <v>0</v>
      </c>
      <c r="P1412" s="9">
        <f t="shared" si="444"/>
        <v>0</v>
      </c>
      <c r="Q1412" s="9">
        <f t="shared" si="444"/>
        <v>0</v>
      </c>
      <c r="R1412" s="9">
        <f t="shared" si="444"/>
        <v>0</v>
      </c>
      <c r="S1412" s="9">
        <f t="shared" si="444"/>
        <v>0</v>
      </c>
      <c r="T1412" s="9">
        <f t="shared" si="444"/>
        <v>0</v>
      </c>
      <c r="U1412" s="10">
        <f t="shared" ref="U1412:U1418" si="445">G1412/F1412</f>
        <v>1</v>
      </c>
    </row>
    <row r="1413" spans="2:21">
      <c r="B1413" s="11"/>
      <c r="C1413" s="6" t="s">
        <v>502</v>
      </c>
      <c r="D1413" s="6"/>
      <c r="E1413" s="17" t="s">
        <v>503</v>
      </c>
      <c r="F1413" s="9">
        <f t="shared" ref="F1413:T1413" si="446">SUM(F1414:F1420)</f>
        <v>198000</v>
      </c>
      <c r="G1413" s="9">
        <f t="shared" si="446"/>
        <v>198000</v>
      </c>
      <c r="H1413" s="9">
        <f t="shared" si="446"/>
        <v>198000</v>
      </c>
      <c r="I1413" s="9">
        <f t="shared" si="446"/>
        <v>71940</v>
      </c>
      <c r="J1413" s="9">
        <f t="shared" si="446"/>
        <v>19940</v>
      </c>
      <c r="K1413" s="9">
        <f t="shared" si="446"/>
        <v>52000</v>
      </c>
      <c r="L1413" s="9">
        <f t="shared" si="446"/>
        <v>126060</v>
      </c>
      <c r="M1413" s="9">
        <f t="shared" si="446"/>
        <v>0</v>
      </c>
      <c r="N1413" s="9">
        <f t="shared" si="446"/>
        <v>0</v>
      </c>
      <c r="O1413" s="9">
        <f t="shared" si="446"/>
        <v>0</v>
      </c>
      <c r="P1413" s="9">
        <f t="shared" si="446"/>
        <v>0</v>
      </c>
      <c r="Q1413" s="9">
        <f t="shared" si="446"/>
        <v>0</v>
      </c>
      <c r="R1413" s="9">
        <f t="shared" si="446"/>
        <v>0</v>
      </c>
      <c r="S1413" s="9">
        <f t="shared" si="446"/>
        <v>0</v>
      </c>
      <c r="T1413" s="9">
        <f t="shared" si="446"/>
        <v>0</v>
      </c>
      <c r="U1413" s="10">
        <f t="shared" si="445"/>
        <v>1</v>
      </c>
    </row>
    <row r="1414" spans="2:21" ht="33.75">
      <c r="B1414" s="11"/>
      <c r="C1414" s="6"/>
      <c r="D1414" s="6" t="s">
        <v>116</v>
      </c>
      <c r="E1414" s="17" t="s">
        <v>117</v>
      </c>
      <c r="F1414" s="18">
        <v>126060</v>
      </c>
      <c r="G1414" s="9">
        <v>126060</v>
      </c>
      <c r="H1414" s="9">
        <v>126060</v>
      </c>
      <c r="I1414" s="9">
        <v>0</v>
      </c>
      <c r="J1414" s="9">
        <v>0</v>
      </c>
      <c r="K1414" s="9">
        <v>0</v>
      </c>
      <c r="L1414" s="9">
        <v>126060</v>
      </c>
      <c r="M1414" s="9">
        <v>0</v>
      </c>
      <c r="N1414" s="9">
        <v>0</v>
      </c>
      <c r="O1414" s="9">
        <v>0</v>
      </c>
      <c r="P1414" s="9">
        <v>0</v>
      </c>
      <c r="Q1414" s="9">
        <v>0</v>
      </c>
      <c r="R1414" s="9">
        <v>0</v>
      </c>
      <c r="S1414" s="9">
        <v>0</v>
      </c>
      <c r="T1414" s="9">
        <v>0</v>
      </c>
      <c r="U1414" s="10">
        <f t="shared" si="445"/>
        <v>1</v>
      </c>
    </row>
    <row r="1415" spans="2:21">
      <c r="B1415" s="11"/>
      <c r="C1415" s="6"/>
      <c r="D1415" s="6" t="s">
        <v>120</v>
      </c>
      <c r="E1415" s="17" t="s">
        <v>77</v>
      </c>
      <c r="F1415" s="18">
        <v>9174</v>
      </c>
      <c r="G1415" s="9">
        <v>9174</v>
      </c>
      <c r="H1415" s="9">
        <v>9174</v>
      </c>
      <c r="I1415" s="9">
        <v>9174</v>
      </c>
      <c r="J1415" s="9">
        <v>9174</v>
      </c>
      <c r="K1415" s="9">
        <v>0</v>
      </c>
      <c r="L1415" s="9">
        <v>0</v>
      </c>
      <c r="M1415" s="9">
        <v>0</v>
      </c>
      <c r="N1415" s="9">
        <v>0</v>
      </c>
      <c r="O1415" s="9">
        <v>0</v>
      </c>
      <c r="P1415" s="9">
        <v>0</v>
      </c>
      <c r="Q1415" s="9">
        <v>0</v>
      </c>
      <c r="R1415" s="9">
        <v>0</v>
      </c>
      <c r="S1415" s="9">
        <v>0</v>
      </c>
      <c r="T1415" s="9">
        <v>0</v>
      </c>
      <c r="U1415" s="10">
        <f t="shared" si="445"/>
        <v>1</v>
      </c>
    </row>
    <row r="1416" spans="2:21">
      <c r="B1416" s="11"/>
      <c r="C1416" s="6"/>
      <c r="D1416" s="6" t="s">
        <v>122</v>
      </c>
      <c r="E1416" s="17" t="s">
        <v>79</v>
      </c>
      <c r="F1416" s="18">
        <v>1601</v>
      </c>
      <c r="G1416" s="9">
        <v>1601</v>
      </c>
      <c r="H1416" s="9">
        <v>1601</v>
      </c>
      <c r="I1416" s="9">
        <v>1601</v>
      </c>
      <c r="J1416" s="9">
        <v>1601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10">
        <f t="shared" si="445"/>
        <v>1</v>
      </c>
    </row>
    <row r="1417" spans="2:21">
      <c r="B1417" s="11"/>
      <c r="C1417" s="6"/>
      <c r="D1417" s="6" t="s">
        <v>123</v>
      </c>
      <c r="E1417" s="17" t="s">
        <v>80</v>
      </c>
      <c r="F1417" s="18">
        <v>225</v>
      </c>
      <c r="G1417" s="9">
        <v>225</v>
      </c>
      <c r="H1417" s="9">
        <v>225</v>
      </c>
      <c r="I1417" s="9">
        <v>225</v>
      </c>
      <c r="J1417" s="9">
        <v>225</v>
      </c>
      <c r="K1417" s="9">
        <v>0</v>
      </c>
      <c r="L1417" s="9">
        <v>0</v>
      </c>
      <c r="M1417" s="9">
        <v>0</v>
      </c>
      <c r="N1417" s="9">
        <v>0</v>
      </c>
      <c r="O1417" s="9">
        <v>0</v>
      </c>
      <c r="P1417" s="9">
        <v>0</v>
      </c>
      <c r="Q1417" s="9">
        <v>0</v>
      </c>
      <c r="R1417" s="9">
        <v>0</v>
      </c>
      <c r="S1417" s="9">
        <v>0</v>
      </c>
      <c r="T1417" s="9">
        <v>0</v>
      </c>
      <c r="U1417" s="10">
        <f t="shared" si="445"/>
        <v>1</v>
      </c>
    </row>
    <row r="1418" spans="2:21">
      <c r="B1418" s="11"/>
      <c r="C1418" s="6"/>
      <c r="D1418" s="6" t="s">
        <v>103</v>
      </c>
      <c r="E1418" s="17" t="s">
        <v>81</v>
      </c>
      <c r="F1418" s="18">
        <v>11186</v>
      </c>
      <c r="G1418" s="9">
        <v>8940</v>
      </c>
      <c r="H1418" s="9">
        <v>8940</v>
      </c>
      <c r="I1418" s="9">
        <v>8940</v>
      </c>
      <c r="J1418" s="9">
        <v>8940</v>
      </c>
      <c r="K1418" s="9">
        <v>0</v>
      </c>
      <c r="L1418" s="9">
        <v>0</v>
      </c>
      <c r="M1418" s="9">
        <v>0</v>
      </c>
      <c r="N1418" s="9">
        <v>0</v>
      </c>
      <c r="O1418" s="9">
        <v>0</v>
      </c>
      <c r="P1418" s="9">
        <v>0</v>
      </c>
      <c r="Q1418" s="9">
        <v>0</v>
      </c>
      <c r="R1418" s="9">
        <v>0</v>
      </c>
      <c r="S1418" s="9">
        <v>0</v>
      </c>
      <c r="T1418" s="9">
        <v>0</v>
      </c>
      <c r="U1418" s="10">
        <f t="shared" si="445"/>
        <v>0.79921330234221344</v>
      </c>
    </row>
    <row r="1419" spans="2:21">
      <c r="B1419" s="11"/>
      <c r="C1419" s="6"/>
      <c r="D1419" s="6" t="s">
        <v>125</v>
      </c>
      <c r="E1419" s="17" t="s">
        <v>65</v>
      </c>
      <c r="F1419" s="18">
        <v>0</v>
      </c>
      <c r="G1419" s="9">
        <v>880</v>
      </c>
      <c r="H1419" s="9">
        <v>880</v>
      </c>
      <c r="I1419" s="9">
        <v>880</v>
      </c>
      <c r="J1419" s="9">
        <v>0</v>
      </c>
      <c r="K1419" s="9">
        <v>880</v>
      </c>
      <c r="L1419" s="9">
        <v>0</v>
      </c>
      <c r="M1419" s="9">
        <v>0</v>
      </c>
      <c r="N1419" s="9">
        <v>0</v>
      </c>
      <c r="O1419" s="9">
        <v>0</v>
      </c>
      <c r="P1419" s="9">
        <v>0</v>
      </c>
      <c r="Q1419" s="9">
        <v>0</v>
      </c>
      <c r="R1419" s="9">
        <v>0</v>
      </c>
      <c r="S1419" s="9">
        <v>0</v>
      </c>
      <c r="T1419" s="9">
        <v>0</v>
      </c>
      <c r="U1419" s="10">
        <v>0</v>
      </c>
    </row>
    <row r="1420" spans="2:21">
      <c r="B1420" s="11"/>
      <c r="C1420" s="6"/>
      <c r="D1420" s="6" t="s">
        <v>37</v>
      </c>
      <c r="E1420" s="17" t="s">
        <v>38</v>
      </c>
      <c r="F1420" s="18">
        <v>49754</v>
      </c>
      <c r="G1420" s="9">
        <v>51120</v>
      </c>
      <c r="H1420" s="9">
        <v>51120</v>
      </c>
      <c r="I1420" s="9">
        <v>51120</v>
      </c>
      <c r="J1420" s="9">
        <v>0</v>
      </c>
      <c r="K1420" s="9">
        <v>51120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10">
        <f t="shared" ref="U1420:U1466" si="447">G1420/F1420</f>
        <v>1.0274550789886241</v>
      </c>
    </row>
    <row r="1421" spans="2:21">
      <c r="B1421" s="5">
        <v>801</v>
      </c>
      <c r="C1421" s="6"/>
      <c r="D1421" s="6"/>
      <c r="E1421" s="17" t="s">
        <v>239</v>
      </c>
      <c r="F1421" s="18">
        <f t="shared" ref="F1421:T1421" si="448">SUM(F1422)</f>
        <v>565935</v>
      </c>
      <c r="G1421" s="18">
        <f t="shared" si="448"/>
        <v>0</v>
      </c>
      <c r="H1421" s="18">
        <f t="shared" si="448"/>
        <v>0</v>
      </c>
      <c r="I1421" s="18">
        <f t="shared" si="448"/>
        <v>0</v>
      </c>
      <c r="J1421" s="18">
        <f t="shared" si="448"/>
        <v>0</v>
      </c>
      <c r="K1421" s="18">
        <f t="shared" si="448"/>
        <v>0</v>
      </c>
      <c r="L1421" s="18">
        <f t="shared" si="448"/>
        <v>0</v>
      </c>
      <c r="M1421" s="18">
        <f t="shared" si="448"/>
        <v>0</v>
      </c>
      <c r="N1421" s="18">
        <f t="shared" si="448"/>
        <v>0</v>
      </c>
      <c r="O1421" s="18">
        <f t="shared" si="448"/>
        <v>0</v>
      </c>
      <c r="P1421" s="18">
        <f t="shared" si="448"/>
        <v>0</v>
      </c>
      <c r="Q1421" s="18">
        <f t="shared" si="448"/>
        <v>0</v>
      </c>
      <c r="R1421" s="18">
        <f t="shared" si="448"/>
        <v>0</v>
      </c>
      <c r="S1421" s="18">
        <f t="shared" si="448"/>
        <v>0</v>
      </c>
      <c r="T1421" s="18">
        <f t="shared" si="448"/>
        <v>0</v>
      </c>
      <c r="U1421" s="10">
        <f t="shared" si="447"/>
        <v>0</v>
      </c>
    </row>
    <row r="1422" spans="2:21" ht="33.75">
      <c r="B1422" s="6"/>
      <c r="C1422" s="6">
        <v>80153</v>
      </c>
      <c r="D1422" s="6"/>
      <c r="E1422" s="17" t="s">
        <v>302</v>
      </c>
      <c r="F1422" s="18">
        <f t="shared" ref="F1422:T1422" si="449">SUM(F1423:F1425)</f>
        <v>565935</v>
      </c>
      <c r="G1422" s="18">
        <f t="shared" si="449"/>
        <v>0</v>
      </c>
      <c r="H1422" s="18">
        <f t="shared" si="449"/>
        <v>0</v>
      </c>
      <c r="I1422" s="18">
        <f t="shared" si="449"/>
        <v>0</v>
      </c>
      <c r="J1422" s="18">
        <f t="shared" si="449"/>
        <v>0</v>
      </c>
      <c r="K1422" s="18">
        <f t="shared" si="449"/>
        <v>0</v>
      </c>
      <c r="L1422" s="18">
        <f t="shared" si="449"/>
        <v>0</v>
      </c>
      <c r="M1422" s="18">
        <f t="shared" si="449"/>
        <v>0</v>
      </c>
      <c r="N1422" s="18">
        <f t="shared" si="449"/>
        <v>0</v>
      </c>
      <c r="O1422" s="18">
        <f t="shared" si="449"/>
        <v>0</v>
      </c>
      <c r="P1422" s="18">
        <f t="shared" si="449"/>
        <v>0</v>
      </c>
      <c r="Q1422" s="18">
        <f t="shared" si="449"/>
        <v>0</v>
      </c>
      <c r="R1422" s="18">
        <f t="shared" si="449"/>
        <v>0</v>
      </c>
      <c r="S1422" s="18">
        <f t="shared" si="449"/>
        <v>0</v>
      </c>
      <c r="T1422" s="18">
        <f t="shared" si="449"/>
        <v>0</v>
      </c>
      <c r="U1422" s="10">
        <f t="shared" si="447"/>
        <v>0</v>
      </c>
    </row>
    <row r="1423" spans="2:21" ht="45">
      <c r="B1423" s="6"/>
      <c r="C1423" s="6"/>
      <c r="D1423" s="6">
        <v>2830</v>
      </c>
      <c r="E1423" s="17" t="s">
        <v>504</v>
      </c>
      <c r="F1423" s="18">
        <v>19137</v>
      </c>
      <c r="G1423" s="9">
        <v>0</v>
      </c>
      <c r="H1423" s="9">
        <v>0</v>
      </c>
      <c r="I1423" s="9">
        <v>0</v>
      </c>
      <c r="J1423" s="9">
        <v>0</v>
      </c>
      <c r="K1423" s="9">
        <v>0</v>
      </c>
      <c r="L1423" s="9">
        <v>0</v>
      </c>
      <c r="M1423" s="9">
        <v>0</v>
      </c>
      <c r="N1423" s="9">
        <v>0</v>
      </c>
      <c r="O1423" s="9">
        <v>0</v>
      </c>
      <c r="P1423" s="9">
        <v>0</v>
      </c>
      <c r="Q1423" s="9">
        <v>0</v>
      </c>
      <c r="R1423" s="9">
        <v>0</v>
      </c>
      <c r="S1423" s="9">
        <v>0</v>
      </c>
      <c r="T1423" s="9">
        <v>0</v>
      </c>
      <c r="U1423" s="10">
        <f t="shared" si="447"/>
        <v>0</v>
      </c>
    </row>
    <row r="1424" spans="2:21">
      <c r="B1424" s="6"/>
      <c r="C1424" s="6"/>
      <c r="D1424" s="6">
        <v>4210</v>
      </c>
      <c r="E1424" s="17" t="s">
        <v>65</v>
      </c>
      <c r="F1424" s="18">
        <v>5610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10">
        <f t="shared" si="447"/>
        <v>0</v>
      </c>
    </row>
    <row r="1425" spans="2:21">
      <c r="B1425" s="6"/>
      <c r="C1425" s="6"/>
      <c r="D1425" s="6">
        <v>4240</v>
      </c>
      <c r="E1425" s="17" t="s">
        <v>195</v>
      </c>
      <c r="F1425" s="18">
        <v>541188</v>
      </c>
      <c r="G1425" s="9">
        <v>0</v>
      </c>
      <c r="H1425" s="9">
        <v>0</v>
      </c>
      <c r="I1425" s="9">
        <v>0</v>
      </c>
      <c r="J1425" s="9">
        <v>0</v>
      </c>
      <c r="K1425" s="9">
        <v>0</v>
      </c>
      <c r="L1425" s="9">
        <v>0</v>
      </c>
      <c r="M1425" s="9">
        <v>0</v>
      </c>
      <c r="N1425" s="9">
        <v>0</v>
      </c>
      <c r="O1425" s="9">
        <v>0</v>
      </c>
      <c r="P1425" s="9">
        <v>0</v>
      </c>
      <c r="Q1425" s="9">
        <v>0</v>
      </c>
      <c r="R1425" s="9">
        <v>0</v>
      </c>
      <c r="S1425" s="9">
        <v>0</v>
      </c>
      <c r="T1425" s="9">
        <v>0</v>
      </c>
      <c r="U1425" s="10">
        <f t="shared" si="447"/>
        <v>0</v>
      </c>
    </row>
    <row r="1426" spans="2:21">
      <c r="B1426" s="5" t="s">
        <v>313</v>
      </c>
      <c r="C1426" s="6"/>
      <c r="D1426" s="6"/>
      <c r="E1426" s="17" t="s">
        <v>314</v>
      </c>
      <c r="F1426" s="9">
        <f t="shared" ref="F1426:T1427" si="450">SUM(F1427)</f>
        <v>17456</v>
      </c>
      <c r="G1426" s="9">
        <f t="shared" si="450"/>
        <v>19000</v>
      </c>
      <c r="H1426" s="9">
        <f t="shared" si="450"/>
        <v>19000</v>
      </c>
      <c r="I1426" s="9">
        <f t="shared" si="450"/>
        <v>19000</v>
      </c>
      <c r="J1426" s="9">
        <f t="shared" si="450"/>
        <v>0</v>
      </c>
      <c r="K1426" s="9">
        <f t="shared" si="450"/>
        <v>19000</v>
      </c>
      <c r="L1426" s="9">
        <f t="shared" si="450"/>
        <v>0</v>
      </c>
      <c r="M1426" s="9">
        <f t="shared" si="450"/>
        <v>0</v>
      </c>
      <c r="N1426" s="9">
        <f t="shared" si="450"/>
        <v>0</v>
      </c>
      <c r="O1426" s="9">
        <f t="shared" si="450"/>
        <v>0</v>
      </c>
      <c r="P1426" s="9">
        <f t="shared" si="450"/>
        <v>0</v>
      </c>
      <c r="Q1426" s="9">
        <f t="shared" si="450"/>
        <v>0</v>
      </c>
      <c r="R1426" s="9">
        <f t="shared" si="450"/>
        <v>0</v>
      </c>
      <c r="S1426" s="9">
        <f t="shared" si="450"/>
        <v>0</v>
      </c>
      <c r="T1426" s="9">
        <f t="shared" si="450"/>
        <v>0</v>
      </c>
      <c r="U1426" s="10">
        <f t="shared" si="447"/>
        <v>1.0884509624197984</v>
      </c>
    </row>
    <row r="1427" spans="2:21" ht="22.5">
      <c r="B1427" s="11"/>
      <c r="C1427" s="6" t="s">
        <v>505</v>
      </c>
      <c r="D1427" s="6"/>
      <c r="E1427" s="17" t="s">
        <v>506</v>
      </c>
      <c r="F1427" s="9">
        <f t="shared" si="450"/>
        <v>17456</v>
      </c>
      <c r="G1427" s="9">
        <f t="shared" si="450"/>
        <v>19000</v>
      </c>
      <c r="H1427" s="9">
        <f t="shared" si="450"/>
        <v>19000</v>
      </c>
      <c r="I1427" s="9">
        <f t="shared" si="450"/>
        <v>19000</v>
      </c>
      <c r="J1427" s="9">
        <f t="shared" si="450"/>
        <v>0</v>
      </c>
      <c r="K1427" s="9">
        <f t="shared" si="450"/>
        <v>19000</v>
      </c>
      <c r="L1427" s="9">
        <f t="shared" si="450"/>
        <v>0</v>
      </c>
      <c r="M1427" s="9">
        <f t="shared" si="450"/>
        <v>0</v>
      </c>
      <c r="N1427" s="9">
        <f t="shared" si="450"/>
        <v>0</v>
      </c>
      <c r="O1427" s="9">
        <f t="shared" si="450"/>
        <v>0</v>
      </c>
      <c r="P1427" s="9">
        <f t="shared" si="450"/>
        <v>0</v>
      </c>
      <c r="Q1427" s="9">
        <f t="shared" si="450"/>
        <v>0</v>
      </c>
      <c r="R1427" s="9">
        <f t="shared" si="450"/>
        <v>0</v>
      </c>
      <c r="S1427" s="9">
        <f t="shared" si="450"/>
        <v>0</v>
      </c>
      <c r="T1427" s="9">
        <f t="shared" si="450"/>
        <v>0</v>
      </c>
      <c r="U1427" s="10">
        <f t="shared" si="447"/>
        <v>1.0884509624197984</v>
      </c>
    </row>
    <row r="1428" spans="2:21">
      <c r="B1428" s="11"/>
      <c r="C1428" s="6"/>
      <c r="D1428" s="6" t="s">
        <v>342</v>
      </c>
      <c r="E1428" s="17" t="s">
        <v>343</v>
      </c>
      <c r="F1428" s="18">
        <v>17456</v>
      </c>
      <c r="G1428" s="9">
        <v>19000</v>
      </c>
      <c r="H1428" s="9">
        <v>19000</v>
      </c>
      <c r="I1428" s="9">
        <v>19000</v>
      </c>
      <c r="J1428" s="9">
        <v>0</v>
      </c>
      <c r="K1428" s="9">
        <v>19000</v>
      </c>
      <c r="L1428" s="9">
        <v>0</v>
      </c>
      <c r="M1428" s="9">
        <v>0</v>
      </c>
      <c r="N1428" s="9">
        <v>0</v>
      </c>
      <c r="O1428" s="9">
        <v>0</v>
      </c>
      <c r="P1428" s="9">
        <v>0</v>
      </c>
      <c r="Q1428" s="9">
        <v>0</v>
      </c>
      <c r="R1428" s="9">
        <v>0</v>
      </c>
      <c r="S1428" s="9">
        <v>0</v>
      </c>
      <c r="T1428" s="9">
        <v>0</v>
      </c>
      <c r="U1428" s="10">
        <f t="shared" si="447"/>
        <v>1.0884509624197984</v>
      </c>
    </row>
    <row r="1429" spans="2:21">
      <c r="B1429" s="5" t="s">
        <v>324</v>
      </c>
      <c r="C1429" s="6"/>
      <c r="D1429" s="6"/>
      <c r="E1429" s="17" t="s">
        <v>325</v>
      </c>
      <c r="F1429" s="9">
        <f t="shared" ref="F1429:T1429" si="451">SUM(F1430+F1452+F1457+F1469+F1447+F1449)</f>
        <v>1523937</v>
      </c>
      <c r="G1429" s="9">
        <f t="shared" si="451"/>
        <v>1282000</v>
      </c>
      <c r="H1429" s="9">
        <f t="shared" si="451"/>
        <v>1282000</v>
      </c>
      <c r="I1429" s="9">
        <f t="shared" si="451"/>
        <v>1267623</v>
      </c>
      <c r="J1429" s="9">
        <f t="shared" si="451"/>
        <v>1071922</v>
      </c>
      <c r="K1429" s="9">
        <f t="shared" si="451"/>
        <v>195701</v>
      </c>
      <c r="L1429" s="9">
        <f t="shared" si="451"/>
        <v>0</v>
      </c>
      <c r="M1429" s="9">
        <f t="shared" si="451"/>
        <v>14377</v>
      </c>
      <c r="N1429" s="9">
        <f t="shared" si="451"/>
        <v>0</v>
      </c>
      <c r="O1429" s="9">
        <f t="shared" si="451"/>
        <v>0</v>
      </c>
      <c r="P1429" s="9">
        <f t="shared" si="451"/>
        <v>0</v>
      </c>
      <c r="Q1429" s="9">
        <f t="shared" si="451"/>
        <v>0</v>
      </c>
      <c r="R1429" s="9">
        <f t="shared" si="451"/>
        <v>0</v>
      </c>
      <c r="S1429" s="9">
        <f t="shared" si="451"/>
        <v>0</v>
      </c>
      <c r="T1429" s="9">
        <f t="shared" si="451"/>
        <v>0</v>
      </c>
      <c r="U1429" s="10">
        <f t="shared" si="447"/>
        <v>0.84124212483849403</v>
      </c>
    </row>
    <row r="1430" spans="2:21">
      <c r="B1430" s="11"/>
      <c r="C1430" s="6" t="s">
        <v>334</v>
      </c>
      <c r="D1430" s="6"/>
      <c r="E1430" s="17" t="s">
        <v>335</v>
      </c>
      <c r="F1430" s="9">
        <f t="shared" ref="F1430:T1430" si="452">SUM(F1431:F1446)</f>
        <v>1114869</v>
      </c>
      <c r="G1430" s="9">
        <f t="shared" si="452"/>
        <v>1150000</v>
      </c>
      <c r="H1430" s="9">
        <f t="shared" si="452"/>
        <v>1150000</v>
      </c>
      <c r="I1430" s="9">
        <f t="shared" si="452"/>
        <v>1148000</v>
      </c>
      <c r="J1430" s="9">
        <f t="shared" si="452"/>
        <v>959682</v>
      </c>
      <c r="K1430" s="9">
        <f t="shared" si="452"/>
        <v>188318</v>
      </c>
      <c r="L1430" s="9">
        <f t="shared" si="452"/>
        <v>0</v>
      </c>
      <c r="M1430" s="9">
        <f t="shared" si="452"/>
        <v>2000</v>
      </c>
      <c r="N1430" s="9">
        <f t="shared" si="452"/>
        <v>0</v>
      </c>
      <c r="O1430" s="9">
        <f t="shared" si="452"/>
        <v>0</v>
      </c>
      <c r="P1430" s="9">
        <f t="shared" si="452"/>
        <v>0</v>
      </c>
      <c r="Q1430" s="9">
        <f t="shared" si="452"/>
        <v>0</v>
      </c>
      <c r="R1430" s="9">
        <f t="shared" si="452"/>
        <v>0</v>
      </c>
      <c r="S1430" s="9">
        <f t="shared" si="452"/>
        <v>0</v>
      </c>
      <c r="T1430" s="9">
        <f t="shared" si="452"/>
        <v>0</v>
      </c>
      <c r="U1430" s="10">
        <f t="shared" si="447"/>
        <v>1.0315113255458712</v>
      </c>
    </row>
    <row r="1431" spans="2:21">
      <c r="B1431" s="11"/>
      <c r="C1431" s="6"/>
      <c r="D1431" s="6" t="s">
        <v>179</v>
      </c>
      <c r="E1431" s="17" t="s">
        <v>180</v>
      </c>
      <c r="F1431" s="18">
        <v>1500</v>
      </c>
      <c r="G1431" s="9">
        <v>2000</v>
      </c>
      <c r="H1431" s="9">
        <v>2000</v>
      </c>
      <c r="I1431" s="9">
        <v>0</v>
      </c>
      <c r="J1431" s="9">
        <v>0</v>
      </c>
      <c r="K1431" s="9">
        <v>0</v>
      </c>
      <c r="L1431" s="9">
        <v>0</v>
      </c>
      <c r="M1431" s="9">
        <v>2000</v>
      </c>
      <c r="N1431" s="9">
        <v>0</v>
      </c>
      <c r="O1431" s="9">
        <v>0</v>
      </c>
      <c r="P1431" s="9">
        <v>0</v>
      </c>
      <c r="Q1431" s="9">
        <v>0</v>
      </c>
      <c r="R1431" s="9">
        <v>0</v>
      </c>
      <c r="S1431" s="9">
        <v>0</v>
      </c>
      <c r="T1431" s="9">
        <v>0</v>
      </c>
      <c r="U1431" s="10">
        <f t="shared" si="447"/>
        <v>1.3333333333333333</v>
      </c>
    </row>
    <row r="1432" spans="2:21">
      <c r="B1432" s="11"/>
      <c r="C1432" s="6"/>
      <c r="D1432" s="6" t="s">
        <v>120</v>
      </c>
      <c r="E1432" s="17" t="s">
        <v>77</v>
      </c>
      <c r="F1432" s="18">
        <v>679273</v>
      </c>
      <c r="G1432" s="9">
        <v>708076</v>
      </c>
      <c r="H1432" s="9">
        <v>708076</v>
      </c>
      <c r="I1432" s="9">
        <v>708076</v>
      </c>
      <c r="J1432" s="9">
        <v>708076</v>
      </c>
      <c r="K1432" s="9">
        <v>0</v>
      </c>
      <c r="L1432" s="9">
        <v>0</v>
      </c>
      <c r="M1432" s="9">
        <v>0</v>
      </c>
      <c r="N1432" s="9">
        <v>0</v>
      </c>
      <c r="O1432" s="9">
        <v>0</v>
      </c>
      <c r="P1432" s="9">
        <v>0</v>
      </c>
      <c r="Q1432" s="9">
        <v>0</v>
      </c>
      <c r="R1432" s="9">
        <v>0</v>
      </c>
      <c r="S1432" s="9">
        <v>0</v>
      </c>
      <c r="T1432" s="9">
        <v>0</v>
      </c>
      <c r="U1432" s="10">
        <f t="shared" si="447"/>
        <v>1.042402686401491</v>
      </c>
    </row>
    <row r="1433" spans="2:21">
      <c r="B1433" s="11"/>
      <c r="C1433" s="6"/>
      <c r="D1433" s="6" t="s">
        <v>121</v>
      </c>
      <c r="E1433" s="17" t="s">
        <v>78</v>
      </c>
      <c r="F1433" s="18">
        <v>46048</v>
      </c>
      <c r="G1433" s="9">
        <v>44650</v>
      </c>
      <c r="H1433" s="9">
        <v>44650</v>
      </c>
      <c r="I1433" s="9">
        <v>44650</v>
      </c>
      <c r="J1433" s="9">
        <v>44650</v>
      </c>
      <c r="K1433" s="9">
        <v>0</v>
      </c>
      <c r="L1433" s="9">
        <v>0</v>
      </c>
      <c r="M1433" s="9">
        <v>0</v>
      </c>
      <c r="N1433" s="9">
        <v>0</v>
      </c>
      <c r="O1433" s="9">
        <v>0</v>
      </c>
      <c r="P1433" s="9">
        <v>0</v>
      </c>
      <c r="Q1433" s="9">
        <v>0</v>
      </c>
      <c r="R1433" s="9">
        <v>0</v>
      </c>
      <c r="S1433" s="9">
        <v>0</v>
      </c>
      <c r="T1433" s="9">
        <v>0</v>
      </c>
      <c r="U1433" s="10">
        <f t="shared" si="447"/>
        <v>0.96964037526059765</v>
      </c>
    </row>
    <row r="1434" spans="2:21">
      <c r="B1434" s="11"/>
      <c r="C1434" s="6"/>
      <c r="D1434" s="6" t="s">
        <v>122</v>
      </c>
      <c r="E1434" s="17" t="s">
        <v>79</v>
      </c>
      <c r="F1434" s="18">
        <v>134130</v>
      </c>
      <c r="G1434" s="9">
        <v>129826</v>
      </c>
      <c r="H1434" s="9">
        <v>129826</v>
      </c>
      <c r="I1434" s="9">
        <v>129826</v>
      </c>
      <c r="J1434" s="9">
        <v>129826</v>
      </c>
      <c r="K1434" s="9">
        <v>0</v>
      </c>
      <c r="L1434" s="9">
        <v>0</v>
      </c>
      <c r="M1434" s="9">
        <v>0</v>
      </c>
      <c r="N1434" s="9">
        <v>0</v>
      </c>
      <c r="O1434" s="9">
        <v>0</v>
      </c>
      <c r="P1434" s="9">
        <v>0</v>
      </c>
      <c r="Q1434" s="9">
        <v>0</v>
      </c>
      <c r="R1434" s="9">
        <v>0</v>
      </c>
      <c r="S1434" s="9">
        <v>0</v>
      </c>
      <c r="T1434" s="9">
        <v>0</v>
      </c>
      <c r="U1434" s="10">
        <f t="shared" si="447"/>
        <v>0.96791172742861398</v>
      </c>
    </row>
    <row r="1435" spans="2:21">
      <c r="B1435" s="11"/>
      <c r="C1435" s="6"/>
      <c r="D1435" s="6" t="s">
        <v>123</v>
      </c>
      <c r="E1435" s="17" t="s">
        <v>80</v>
      </c>
      <c r="F1435" s="18">
        <v>12922</v>
      </c>
      <c r="G1435" s="9">
        <v>14730</v>
      </c>
      <c r="H1435" s="9">
        <v>14730</v>
      </c>
      <c r="I1435" s="9">
        <v>14730</v>
      </c>
      <c r="J1435" s="9">
        <v>14730</v>
      </c>
      <c r="K1435" s="9">
        <v>0</v>
      </c>
      <c r="L1435" s="9">
        <v>0</v>
      </c>
      <c r="M1435" s="9">
        <v>0</v>
      </c>
      <c r="N1435" s="9">
        <v>0</v>
      </c>
      <c r="O1435" s="9">
        <v>0</v>
      </c>
      <c r="P1435" s="9">
        <v>0</v>
      </c>
      <c r="Q1435" s="9">
        <v>0</v>
      </c>
      <c r="R1435" s="9">
        <v>0</v>
      </c>
      <c r="S1435" s="9">
        <v>0</v>
      </c>
      <c r="T1435" s="9">
        <v>0</v>
      </c>
      <c r="U1435" s="10">
        <f t="shared" si="447"/>
        <v>1.1399164216065625</v>
      </c>
    </row>
    <row r="1436" spans="2:21">
      <c r="B1436" s="11"/>
      <c r="C1436" s="6"/>
      <c r="D1436" s="6" t="s">
        <v>103</v>
      </c>
      <c r="E1436" s="17" t="s">
        <v>81</v>
      </c>
      <c r="F1436" s="18">
        <v>63600</v>
      </c>
      <c r="G1436" s="9">
        <v>62400</v>
      </c>
      <c r="H1436" s="9">
        <v>62400</v>
      </c>
      <c r="I1436" s="9">
        <v>62400</v>
      </c>
      <c r="J1436" s="9">
        <v>62400</v>
      </c>
      <c r="K1436" s="9">
        <v>0</v>
      </c>
      <c r="L1436" s="9">
        <v>0</v>
      </c>
      <c r="M1436" s="9">
        <v>0</v>
      </c>
      <c r="N1436" s="9">
        <v>0</v>
      </c>
      <c r="O1436" s="9">
        <v>0</v>
      </c>
      <c r="P1436" s="9">
        <v>0</v>
      </c>
      <c r="Q1436" s="9">
        <v>0</v>
      </c>
      <c r="R1436" s="9">
        <v>0</v>
      </c>
      <c r="S1436" s="9">
        <v>0</v>
      </c>
      <c r="T1436" s="9">
        <v>0</v>
      </c>
      <c r="U1436" s="10">
        <f t="shared" si="447"/>
        <v>0.98113207547169812</v>
      </c>
    </row>
    <row r="1437" spans="2:21">
      <c r="B1437" s="11"/>
      <c r="C1437" s="6"/>
      <c r="D1437" s="6" t="s">
        <v>125</v>
      </c>
      <c r="E1437" s="17" t="s">
        <v>65</v>
      </c>
      <c r="F1437" s="18">
        <v>65390</v>
      </c>
      <c r="G1437" s="9">
        <v>73200</v>
      </c>
      <c r="H1437" s="9">
        <v>73200</v>
      </c>
      <c r="I1437" s="9">
        <v>73200</v>
      </c>
      <c r="J1437" s="9">
        <v>0</v>
      </c>
      <c r="K1437" s="9">
        <v>73200</v>
      </c>
      <c r="L1437" s="9">
        <v>0</v>
      </c>
      <c r="M1437" s="9">
        <v>0</v>
      </c>
      <c r="N1437" s="9">
        <v>0</v>
      </c>
      <c r="O1437" s="9">
        <v>0</v>
      </c>
      <c r="P1437" s="9">
        <v>0</v>
      </c>
      <c r="Q1437" s="9">
        <v>0</v>
      </c>
      <c r="R1437" s="9">
        <v>0</v>
      </c>
      <c r="S1437" s="9">
        <v>0</v>
      </c>
      <c r="T1437" s="9">
        <v>0</v>
      </c>
      <c r="U1437" s="10">
        <f t="shared" si="447"/>
        <v>1.1194372228169445</v>
      </c>
    </row>
    <row r="1438" spans="2:21">
      <c r="B1438" s="11"/>
      <c r="C1438" s="6"/>
      <c r="D1438" s="6" t="s">
        <v>88</v>
      </c>
      <c r="E1438" s="17" t="s">
        <v>89</v>
      </c>
      <c r="F1438" s="18">
        <v>39666</v>
      </c>
      <c r="G1438" s="9">
        <v>38000</v>
      </c>
      <c r="H1438" s="9">
        <v>38000</v>
      </c>
      <c r="I1438" s="9">
        <v>38000</v>
      </c>
      <c r="J1438" s="9">
        <v>0</v>
      </c>
      <c r="K1438" s="9">
        <v>38000</v>
      </c>
      <c r="L1438" s="9">
        <v>0</v>
      </c>
      <c r="M1438" s="9">
        <v>0</v>
      </c>
      <c r="N1438" s="9">
        <v>0</v>
      </c>
      <c r="O1438" s="9">
        <v>0</v>
      </c>
      <c r="P1438" s="9">
        <v>0</v>
      </c>
      <c r="Q1438" s="9">
        <v>0</v>
      </c>
      <c r="R1438" s="9">
        <v>0</v>
      </c>
      <c r="S1438" s="9">
        <v>0</v>
      </c>
      <c r="T1438" s="9">
        <v>0</v>
      </c>
      <c r="U1438" s="10">
        <f t="shared" si="447"/>
        <v>0.95799929410578333</v>
      </c>
    </row>
    <row r="1439" spans="2:21">
      <c r="B1439" s="11"/>
      <c r="C1439" s="6"/>
      <c r="D1439" s="6" t="s">
        <v>181</v>
      </c>
      <c r="E1439" s="17" t="s">
        <v>182</v>
      </c>
      <c r="F1439" s="18">
        <v>400</v>
      </c>
      <c r="G1439" s="9">
        <v>1000</v>
      </c>
      <c r="H1439" s="9">
        <v>1000</v>
      </c>
      <c r="I1439" s="9">
        <v>1000</v>
      </c>
      <c r="J1439" s="9">
        <v>0</v>
      </c>
      <c r="K1439" s="9">
        <v>1000</v>
      </c>
      <c r="L1439" s="9">
        <v>0</v>
      </c>
      <c r="M1439" s="9">
        <v>0</v>
      </c>
      <c r="N1439" s="9">
        <v>0</v>
      </c>
      <c r="O1439" s="9">
        <v>0</v>
      </c>
      <c r="P1439" s="9">
        <v>0</v>
      </c>
      <c r="Q1439" s="9">
        <v>0</v>
      </c>
      <c r="R1439" s="9">
        <v>0</v>
      </c>
      <c r="S1439" s="9">
        <v>0</v>
      </c>
      <c r="T1439" s="9">
        <v>0</v>
      </c>
      <c r="U1439" s="10">
        <f t="shared" si="447"/>
        <v>2.5</v>
      </c>
    </row>
    <row r="1440" spans="2:21">
      <c r="B1440" s="11"/>
      <c r="C1440" s="6"/>
      <c r="D1440" s="6" t="s">
        <v>37</v>
      </c>
      <c r="E1440" s="17" t="s">
        <v>38</v>
      </c>
      <c r="F1440" s="18">
        <v>40096</v>
      </c>
      <c r="G1440" s="9">
        <v>40000</v>
      </c>
      <c r="H1440" s="9">
        <v>40000</v>
      </c>
      <c r="I1440" s="9">
        <v>40000</v>
      </c>
      <c r="J1440" s="9">
        <v>0</v>
      </c>
      <c r="K1440" s="9">
        <v>40000</v>
      </c>
      <c r="L1440" s="9">
        <v>0</v>
      </c>
      <c r="M1440" s="9">
        <v>0</v>
      </c>
      <c r="N1440" s="9">
        <v>0</v>
      </c>
      <c r="O1440" s="9">
        <v>0</v>
      </c>
      <c r="P1440" s="9">
        <v>0</v>
      </c>
      <c r="Q1440" s="9">
        <v>0</v>
      </c>
      <c r="R1440" s="9">
        <v>0</v>
      </c>
      <c r="S1440" s="9">
        <v>0</v>
      </c>
      <c r="T1440" s="9">
        <v>0</v>
      </c>
      <c r="U1440" s="10">
        <f t="shared" si="447"/>
        <v>0.99760574620909814</v>
      </c>
    </row>
    <row r="1441" spans="2:21">
      <c r="B1441" s="11"/>
      <c r="C1441" s="6"/>
      <c r="D1441" s="6" t="s">
        <v>128</v>
      </c>
      <c r="E1441" s="17" t="s">
        <v>129</v>
      </c>
      <c r="F1441" s="18">
        <v>3800</v>
      </c>
      <c r="G1441" s="9">
        <v>4511</v>
      </c>
      <c r="H1441" s="9">
        <v>4511</v>
      </c>
      <c r="I1441" s="9">
        <v>4511</v>
      </c>
      <c r="J1441" s="9">
        <v>0</v>
      </c>
      <c r="K1441" s="9">
        <v>4511</v>
      </c>
      <c r="L1441" s="9">
        <v>0</v>
      </c>
      <c r="M1441" s="9">
        <v>0</v>
      </c>
      <c r="N1441" s="9">
        <v>0</v>
      </c>
      <c r="O1441" s="9">
        <v>0</v>
      </c>
      <c r="P1441" s="9">
        <v>0</v>
      </c>
      <c r="Q1441" s="9">
        <v>0</v>
      </c>
      <c r="R1441" s="9">
        <v>0</v>
      </c>
      <c r="S1441" s="9">
        <v>0</v>
      </c>
      <c r="T1441" s="9">
        <v>0</v>
      </c>
      <c r="U1441" s="10">
        <f t="shared" si="447"/>
        <v>1.1871052631578947</v>
      </c>
    </row>
    <row r="1442" spans="2:21">
      <c r="B1442" s="11"/>
      <c r="C1442" s="6"/>
      <c r="D1442" s="6" t="s">
        <v>167</v>
      </c>
      <c r="E1442" s="17" t="s">
        <v>82</v>
      </c>
      <c r="F1442" s="18">
        <v>200</v>
      </c>
      <c r="G1442" s="9">
        <v>200</v>
      </c>
      <c r="H1442" s="9">
        <v>200</v>
      </c>
      <c r="I1442" s="9">
        <v>200</v>
      </c>
      <c r="J1442" s="9">
        <v>0</v>
      </c>
      <c r="K1442" s="9">
        <v>200</v>
      </c>
      <c r="L1442" s="9">
        <v>0</v>
      </c>
      <c r="M1442" s="9">
        <v>0</v>
      </c>
      <c r="N1442" s="9">
        <v>0</v>
      </c>
      <c r="O1442" s="9">
        <v>0</v>
      </c>
      <c r="P1442" s="9">
        <v>0</v>
      </c>
      <c r="Q1442" s="9">
        <v>0</v>
      </c>
      <c r="R1442" s="9">
        <v>0</v>
      </c>
      <c r="S1442" s="9">
        <v>0</v>
      </c>
      <c r="T1442" s="9">
        <v>0</v>
      </c>
      <c r="U1442" s="10">
        <f t="shared" si="447"/>
        <v>1</v>
      </c>
    </row>
    <row r="1443" spans="2:21">
      <c r="B1443" s="11"/>
      <c r="C1443" s="6"/>
      <c r="D1443" s="6" t="s">
        <v>130</v>
      </c>
      <c r="E1443" s="17" t="s">
        <v>83</v>
      </c>
      <c r="F1443" s="18">
        <v>17539</v>
      </c>
      <c r="G1443" s="9">
        <v>20102</v>
      </c>
      <c r="H1443" s="9">
        <v>20102</v>
      </c>
      <c r="I1443" s="9">
        <v>20102</v>
      </c>
      <c r="J1443" s="9">
        <v>0</v>
      </c>
      <c r="K1443" s="9">
        <v>20102</v>
      </c>
      <c r="L1443" s="9">
        <v>0</v>
      </c>
      <c r="M1443" s="9">
        <v>0</v>
      </c>
      <c r="N1443" s="9">
        <v>0</v>
      </c>
      <c r="O1443" s="9">
        <v>0</v>
      </c>
      <c r="P1443" s="9">
        <v>0</v>
      </c>
      <c r="Q1443" s="9">
        <v>0</v>
      </c>
      <c r="R1443" s="9">
        <v>0</v>
      </c>
      <c r="S1443" s="9">
        <v>0</v>
      </c>
      <c r="T1443" s="9">
        <v>0</v>
      </c>
      <c r="U1443" s="10">
        <f t="shared" si="447"/>
        <v>1.1461314784195222</v>
      </c>
    </row>
    <row r="1444" spans="2:21">
      <c r="B1444" s="11"/>
      <c r="C1444" s="6"/>
      <c r="D1444" s="6" t="s">
        <v>143</v>
      </c>
      <c r="E1444" s="17" t="s">
        <v>144</v>
      </c>
      <c r="F1444" s="18">
        <v>6112</v>
      </c>
      <c r="G1444" s="9">
        <v>6112</v>
      </c>
      <c r="H1444" s="9">
        <v>6112</v>
      </c>
      <c r="I1444" s="9">
        <v>6112</v>
      </c>
      <c r="J1444" s="9">
        <v>0</v>
      </c>
      <c r="K1444" s="9">
        <v>6112</v>
      </c>
      <c r="L1444" s="9">
        <v>0</v>
      </c>
      <c r="M1444" s="9">
        <v>0</v>
      </c>
      <c r="N1444" s="9">
        <v>0</v>
      </c>
      <c r="O1444" s="9">
        <v>0</v>
      </c>
      <c r="P1444" s="9">
        <v>0</v>
      </c>
      <c r="Q1444" s="9">
        <v>0</v>
      </c>
      <c r="R1444" s="9">
        <v>0</v>
      </c>
      <c r="S1444" s="9">
        <v>0</v>
      </c>
      <c r="T1444" s="9">
        <v>0</v>
      </c>
      <c r="U1444" s="10">
        <f t="shared" si="447"/>
        <v>1</v>
      </c>
    </row>
    <row r="1445" spans="2:21" ht="22.5">
      <c r="B1445" s="11"/>
      <c r="C1445" s="6"/>
      <c r="D1445" s="6" t="s">
        <v>330</v>
      </c>
      <c r="E1445" s="17" t="s">
        <v>331</v>
      </c>
      <c r="F1445" s="18">
        <v>3193</v>
      </c>
      <c r="G1445" s="9">
        <v>3193</v>
      </c>
      <c r="H1445" s="9">
        <v>3193</v>
      </c>
      <c r="I1445" s="9">
        <v>3193</v>
      </c>
      <c r="J1445" s="9">
        <v>0</v>
      </c>
      <c r="K1445" s="9">
        <v>3193</v>
      </c>
      <c r="L1445" s="9">
        <v>0</v>
      </c>
      <c r="M1445" s="9">
        <v>0</v>
      </c>
      <c r="N1445" s="9">
        <v>0</v>
      </c>
      <c r="O1445" s="9">
        <v>0</v>
      </c>
      <c r="P1445" s="9">
        <v>0</v>
      </c>
      <c r="Q1445" s="9">
        <v>0</v>
      </c>
      <c r="R1445" s="9">
        <v>0</v>
      </c>
      <c r="S1445" s="9">
        <v>0</v>
      </c>
      <c r="T1445" s="9">
        <v>0</v>
      </c>
      <c r="U1445" s="10">
        <f t="shared" si="447"/>
        <v>1</v>
      </c>
    </row>
    <row r="1446" spans="2:21" ht="22.5">
      <c r="B1446" s="11"/>
      <c r="C1446" s="6"/>
      <c r="D1446" s="6" t="s">
        <v>168</v>
      </c>
      <c r="E1446" s="17" t="s">
        <v>169</v>
      </c>
      <c r="F1446" s="18">
        <v>1000</v>
      </c>
      <c r="G1446" s="9">
        <v>2000</v>
      </c>
      <c r="H1446" s="9">
        <v>2000</v>
      </c>
      <c r="I1446" s="9">
        <v>2000</v>
      </c>
      <c r="J1446" s="9">
        <v>0</v>
      </c>
      <c r="K1446" s="9">
        <v>2000</v>
      </c>
      <c r="L1446" s="9">
        <v>0</v>
      </c>
      <c r="M1446" s="9">
        <v>0</v>
      </c>
      <c r="N1446" s="9">
        <v>0</v>
      </c>
      <c r="O1446" s="9">
        <v>0</v>
      </c>
      <c r="P1446" s="9">
        <v>0</v>
      </c>
      <c r="Q1446" s="9">
        <v>0</v>
      </c>
      <c r="R1446" s="9">
        <v>0</v>
      </c>
      <c r="S1446" s="9">
        <v>0</v>
      </c>
      <c r="T1446" s="9">
        <v>0</v>
      </c>
      <c r="U1446" s="10">
        <f t="shared" si="447"/>
        <v>2</v>
      </c>
    </row>
    <row r="1447" spans="2:21" ht="45">
      <c r="B1447" s="6"/>
      <c r="C1447" s="6">
        <v>85213</v>
      </c>
      <c r="D1447" s="6"/>
      <c r="E1447" s="17" t="s">
        <v>339</v>
      </c>
      <c r="F1447" s="18">
        <f t="shared" ref="F1447:T1447" si="453">SUM(F1448)</f>
        <v>1000</v>
      </c>
      <c r="G1447" s="18">
        <f t="shared" si="453"/>
        <v>0</v>
      </c>
      <c r="H1447" s="18">
        <f t="shared" si="453"/>
        <v>0</v>
      </c>
      <c r="I1447" s="18">
        <f t="shared" si="453"/>
        <v>0</v>
      </c>
      <c r="J1447" s="18">
        <f t="shared" si="453"/>
        <v>0</v>
      </c>
      <c r="K1447" s="18">
        <f t="shared" si="453"/>
        <v>0</v>
      </c>
      <c r="L1447" s="18">
        <f t="shared" si="453"/>
        <v>0</v>
      </c>
      <c r="M1447" s="18">
        <f t="shared" si="453"/>
        <v>0</v>
      </c>
      <c r="N1447" s="18">
        <f t="shared" si="453"/>
        <v>0</v>
      </c>
      <c r="O1447" s="18">
        <f t="shared" si="453"/>
        <v>0</v>
      </c>
      <c r="P1447" s="18">
        <f t="shared" si="453"/>
        <v>0</v>
      </c>
      <c r="Q1447" s="18">
        <f t="shared" si="453"/>
        <v>0</v>
      </c>
      <c r="R1447" s="18">
        <f t="shared" si="453"/>
        <v>0</v>
      </c>
      <c r="S1447" s="18">
        <f t="shared" si="453"/>
        <v>0</v>
      </c>
      <c r="T1447" s="18">
        <f t="shared" si="453"/>
        <v>0</v>
      </c>
      <c r="U1447" s="10">
        <f t="shared" si="447"/>
        <v>0</v>
      </c>
    </row>
    <row r="1448" spans="2:21">
      <c r="B1448" s="6"/>
      <c r="C1448" s="6"/>
      <c r="D1448" s="6">
        <v>4130</v>
      </c>
      <c r="E1448" s="17" t="s">
        <v>343</v>
      </c>
      <c r="F1448" s="18">
        <v>1000</v>
      </c>
      <c r="G1448" s="9">
        <v>0</v>
      </c>
      <c r="H1448" s="9">
        <v>0</v>
      </c>
      <c r="I1448" s="9">
        <v>0</v>
      </c>
      <c r="J1448" s="9">
        <v>0</v>
      </c>
      <c r="K1448" s="9">
        <v>0</v>
      </c>
      <c r="L1448" s="9">
        <v>0</v>
      </c>
      <c r="M1448" s="9">
        <v>0</v>
      </c>
      <c r="N1448" s="9">
        <v>0</v>
      </c>
      <c r="O1448" s="9">
        <v>0</v>
      </c>
      <c r="P1448" s="9">
        <v>0</v>
      </c>
      <c r="Q1448" s="9">
        <v>0</v>
      </c>
      <c r="R1448" s="9">
        <v>0</v>
      </c>
      <c r="S1448" s="9">
        <v>0</v>
      </c>
      <c r="T1448" s="9">
        <v>0</v>
      </c>
      <c r="U1448" s="10">
        <f t="shared" si="447"/>
        <v>0</v>
      </c>
    </row>
    <row r="1449" spans="2:21">
      <c r="B1449" s="6"/>
      <c r="C1449" s="6">
        <v>85215</v>
      </c>
      <c r="D1449" s="6"/>
      <c r="E1449" s="17" t="s">
        <v>349</v>
      </c>
      <c r="F1449" s="18">
        <f t="shared" ref="F1449:T1449" si="454">SUM(F1450:F1451)</f>
        <v>42000</v>
      </c>
      <c r="G1449" s="18">
        <f t="shared" si="454"/>
        <v>0</v>
      </c>
      <c r="H1449" s="18">
        <f t="shared" si="454"/>
        <v>0</v>
      </c>
      <c r="I1449" s="18">
        <f t="shared" si="454"/>
        <v>0</v>
      </c>
      <c r="J1449" s="18">
        <f t="shared" si="454"/>
        <v>0</v>
      </c>
      <c r="K1449" s="18">
        <f t="shared" si="454"/>
        <v>0</v>
      </c>
      <c r="L1449" s="18">
        <f t="shared" si="454"/>
        <v>0</v>
      </c>
      <c r="M1449" s="18">
        <f t="shared" si="454"/>
        <v>0</v>
      </c>
      <c r="N1449" s="18">
        <f t="shared" si="454"/>
        <v>0</v>
      </c>
      <c r="O1449" s="18">
        <f t="shared" si="454"/>
        <v>0</v>
      </c>
      <c r="P1449" s="18">
        <f t="shared" si="454"/>
        <v>0</v>
      </c>
      <c r="Q1449" s="18">
        <f t="shared" si="454"/>
        <v>0</v>
      </c>
      <c r="R1449" s="18">
        <f t="shared" si="454"/>
        <v>0</v>
      </c>
      <c r="S1449" s="18">
        <f t="shared" si="454"/>
        <v>0</v>
      </c>
      <c r="T1449" s="18">
        <f t="shared" si="454"/>
        <v>0</v>
      </c>
      <c r="U1449" s="10">
        <f t="shared" si="447"/>
        <v>0</v>
      </c>
    </row>
    <row r="1450" spans="2:21">
      <c r="B1450" s="6"/>
      <c r="C1450" s="6"/>
      <c r="D1450" s="6">
        <v>3110</v>
      </c>
      <c r="E1450" s="17" t="s">
        <v>347</v>
      </c>
      <c r="F1450" s="18">
        <v>41450</v>
      </c>
      <c r="G1450" s="9">
        <v>0</v>
      </c>
      <c r="H1450" s="9">
        <v>0</v>
      </c>
      <c r="I1450" s="9">
        <v>0</v>
      </c>
      <c r="J1450" s="9">
        <v>0</v>
      </c>
      <c r="K1450" s="9">
        <v>0</v>
      </c>
      <c r="L1450" s="9">
        <v>0</v>
      </c>
      <c r="M1450" s="9">
        <v>0</v>
      </c>
      <c r="N1450" s="9">
        <v>0</v>
      </c>
      <c r="O1450" s="9">
        <v>0</v>
      </c>
      <c r="P1450" s="9">
        <v>0</v>
      </c>
      <c r="Q1450" s="9">
        <v>0</v>
      </c>
      <c r="R1450" s="9">
        <v>0</v>
      </c>
      <c r="S1450" s="9">
        <v>0</v>
      </c>
      <c r="T1450" s="9">
        <v>0</v>
      </c>
      <c r="U1450" s="10">
        <f t="shared" si="447"/>
        <v>0</v>
      </c>
    </row>
    <row r="1451" spans="2:21">
      <c r="B1451" s="6"/>
      <c r="C1451" s="6"/>
      <c r="D1451" s="6">
        <v>4210</v>
      </c>
      <c r="E1451" s="17" t="s">
        <v>65</v>
      </c>
      <c r="F1451" s="18">
        <v>550</v>
      </c>
      <c r="G1451" s="9">
        <v>0</v>
      </c>
      <c r="H1451" s="9">
        <v>0</v>
      </c>
      <c r="I1451" s="9">
        <v>0</v>
      </c>
      <c r="J1451" s="9">
        <v>0</v>
      </c>
      <c r="K1451" s="9">
        <v>0</v>
      </c>
      <c r="L1451" s="9">
        <v>0</v>
      </c>
      <c r="M1451" s="9">
        <v>0</v>
      </c>
      <c r="N1451" s="9">
        <v>0</v>
      </c>
      <c r="O1451" s="9">
        <v>0</v>
      </c>
      <c r="P1451" s="9">
        <v>0</v>
      </c>
      <c r="Q1451" s="9">
        <v>0</v>
      </c>
      <c r="R1451" s="9">
        <v>0</v>
      </c>
      <c r="S1451" s="9">
        <v>0</v>
      </c>
      <c r="T1451" s="9">
        <v>0</v>
      </c>
      <c r="U1451" s="10">
        <f t="shared" si="447"/>
        <v>0</v>
      </c>
    </row>
    <row r="1452" spans="2:21">
      <c r="B1452" s="11"/>
      <c r="C1452" s="6" t="s">
        <v>353</v>
      </c>
      <c r="D1452" s="6"/>
      <c r="E1452" s="17" t="s">
        <v>354</v>
      </c>
      <c r="F1452" s="9">
        <f t="shared" ref="F1452:T1452" si="455">SUM(F1453:F1456)</f>
        <v>74700</v>
      </c>
      <c r="G1452" s="9">
        <f t="shared" si="455"/>
        <v>3000</v>
      </c>
      <c r="H1452" s="9">
        <f t="shared" si="455"/>
        <v>3000</v>
      </c>
      <c r="I1452" s="9">
        <f t="shared" si="455"/>
        <v>45</v>
      </c>
      <c r="J1452" s="9">
        <f t="shared" si="455"/>
        <v>45</v>
      </c>
      <c r="K1452" s="9">
        <f t="shared" si="455"/>
        <v>0</v>
      </c>
      <c r="L1452" s="9">
        <f t="shared" si="455"/>
        <v>0</v>
      </c>
      <c r="M1452" s="9">
        <f t="shared" si="455"/>
        <v>2955</v>
      </c>
      <c r="N1452" s="9">
        <f t="shared" si="455"/>
        <v>0</v>
      </c>
      <c r="O1452" s="9">
        <f t="shared" si="455"/>
        <v>0</v>
      </c>
      <c r="P1452" s="9">
        <f t="shared" si="455"/>
        <v>0</v>
      </c>
      <c r="Q1452" s="9">
        <f t="shared" si="455"/>
        <v>0</v>
      </c>
      <c r="R1452" s="9">
        <f t="shared" si="455"/>
        <v>0</v>
      </c>
      <c r="S1452" s="9">
        <f t="shared" si="455"/>
        <v>0</v>
      </c>
      <c r="T1452" s="9">
        <f t="shared" si="455"/>
        <v>0</v>
      </c>
      <c r="U1452" s="10">
        <f t="shared" si="447"/>
        <v>4.0160642570281124E-2</v>
      </c>
    </row>
    <row r="1453" spans="2:21">
      <c r="B1453" s="11"/>
      <c r="C1453" s="6"/>
      <c r="D1453" s="6" t="s">
        <v>346</v>
      </c>
      <c r="E1453" s="17" t="s">
        <v>347</v>
      </c>
      <c r="F1453" s="18">
        <v>73580</v>
      </c>
      <c r="G1453" s="9">
        <v>2955</v>
      </c>
      <c r="H1453" s="9">
        <v>2955</v>
      </c>
      <c r="I1453" s="9">
        <v>0</v>
      </c>
      <c r="J1453" s="9">
        <v>0</v>
      </c>
      <c r="K1453" s="9">
        <v>0</v>
      </c>
      <c r="L1453" s="9">
        <v>0</v>
      </c>
      <c r="M1453" s="9">
        <v>2955</v>
      </c>
      <c r="N1453" s="9">
        <v>0</v>
      </c>
      <c r="O1453" s="9">
        <v>0</v>
      </c>
      <c r="P1453" s="9">
        <v>0</v>
      </c>
      <c r="Q1453" s="9">
        <v>0</v>
      </c>
      <c r="R1453" s="9">
        <v>0</v>
      </c>
      <c r="S1453" s="9">
        <v>0</v>
      </c>
      <c r="T1453" s="9">
        <v>0</v>
      </c>
      <c r="U1453" s="10">
        <f t="shared" si="447"/>
        <v>4.016036966567002E-2</v>
      </c>
    </row>
    <row r="1454" spans="2:21">
      <c r="B1454" s="11"/>
      <c r="C1454" s="6"/>
      <c r="D1454" s="6" t="s">
        <v>120</v>
      </c>
      <c r="E1454" s="17" t="s">
        <v>77</v>
      </c>
      <c r="F1454" s="18">
        <v>934</v>
      </c>
      <c r="G1454" s="9">
        <v>45</v>
      </c>
      <c r="H1454" s="9">
        <v>45</v>
      </c>
      <c r="I1454" s="9">
        <v>45</v>
      </c>
      <c r="J1454" s="9">
        <v>45</v>
      </c>
      <c r="K1454" s="9">
        <v>0</v>
      </c>
      <c r="L1454" s="9">
        <v>0</v>
      </c>
      <c r="M1454" s="9">
        <v>0</v>
      </c>
      <c r="N1454" s="9">
        <v>0</v>
      </c>
      <c r="O1454" s="9">
        <v>0</v>
      </c>
      <c r="P1454" s="9">
        <v>0</v>
      </c>
      <c r="Q1454" s="9">
        <v>0</v>
      </c>
      <c r="R1454" s="9">
        <v>0</v>
      </c>
      <c r="S1454" s="9">
        <v>0</v>
      </c>
      <c r="T1454" s="9">
        <v>0</v>
      </c>
      <c r="U1454" s="10">
        <f t="shared" si="447"/>
        <v>4.8179871520342615E-2</v>
      </c>
    </row>
    <row r="1455" spans="2:21">
      <c r="B1455" s="6"/>
      <c r="C1455" s="6"/>
      <c r="D1455" s="6">
        <v>4110</v>
      </c>
      <c r="E1455" s="17" t="s">
        <v>79</v>
      </c>
      <c r="F1455" s="18">
        <v>163</v>
      </c>
      <c r="G1455" s="9">
        <v>0</v>
      </c>
      <c r="H1455" s="9">
        <v>0</v>
      </c>
      <c r="I1455" s="9">
        <v>0</v>
      </c>
      <c r="J1455" s="9">
        <v>0</v>
      </c>
      <c r="K1455" s="9">
        <v>0</v>
      </c>
      <c r="L1455" s="9">
        <v>0</v>
      </c>
      <c r="M1455" s="9">
        <v>0</v>
      </c>
      <c r="N1455" s="9">
        <v>0</v>
      </c>
      <c r="O1455" s="9">
        <v>0</v>
      </c>
      <c r="P1455" s="9">
        <v>0</v>
      </c>
      <c r="Q1455" s="9">
        <v>0</v>
      </c>
      <c r="R1455" s="9">
        <v>0</v>
      </c>
      <c r="S1455" s="9">
        <v>0</v>
      </c>
      <c r="T1455" s="9">
        <v>0</v>
      </c>
      <c r="U1455" s="10">
        <f t="shared" si="447"/>
        <v>0</v>
      </c>
    </row>
    <row r="1456" spans="2:21">
      <c r="B1456" s="6"/>
      <c r="C1456" s="6"/>
      <c r="D1456" s="6">
        <v>4120</v>
      </c>
      <c r="E1456" s="17" t="s">
        <v>80</v>
      </c>
      <c r="F1456" s="18">
        <v>23</v>
      </c>
      <c r="G1456" s="9">
        <v>0</v>
      </c>
      <c r="H1456" s="9">
        <v>0</v>
      </c>
      <c r="I1456" s="9">
        <v>0</v>
      </c>
      <c r="J1456" s="9">
        <v>0</v>
      </c>
      <c r="K1456" s="9">
        <v>0</v>
      </c>
      <c r="L1456" s="9">
        <v>0</v>
      </c>
      <c r="M1456" s="9">
        <v>0</v>
      </c>
      <c r="N1456" s="9">
        <v>0</v>
      </c>
      <c r="O1456" s="9">
        <v>0</v>
      </c>
      <c r="P1456" s="9">
        <v>0</v>
      </c>
      <c r="Q1456" s="9">
        <v>0</v>
      </c>
      <c r="R1456" s="9">
        <v>0</v>
      </c>
      <c r="S1456" s="9">
        <v>0</v>
      </c>
      <c r="T1456" s="9">
        <v>0</v>
      </c>
      <c r="U1456" s="10">
        <f t="shared" si="447"/>
        <v>0</v>
      </c>
    </row>
    <row r="1457" spans="2:21">
      <c r="B1457" s="11"/>
      <c r="C1457" s="6" t="s">
        <v>357</v>
      </c>
      <c r="D1457" s="6"/>
      <c r="E1457" s="17" t="s">
        <v>358</v>
      </c>
      <c r="F1457" s="9">
        <f t="shared" ref="F1457:T1457" si="456">SUM(F1458:F1468)</f>
        <v>228800</v>
      </c>
      <c r="G1457" s="9">
        <f t="shared" si="456"/>
        <v>123000</v>
      </c>
      <c r="H1457" s="9">
        <f t="shared" si="456"/>
        <v>123000</v>
      </c>
      <c r="I1457" s="9">
        <f t="shared" si="456"/>
        <v>119578</v>
      </c>
      <c r="J1457" s="9">
        <f t="shared" si="456"/>
        <v>112195</v>
      </c>
      <c r="K1457" s="9">
        <f t="shared" si="456"/>
        <v>7383</v>
      </c>
      <c r="L1457" s="9">
        <f t="shared" si="456"/>
        <v>0</v>
      </c>
      <c r="M1457" s="9">
        <f t="shared" si="456"/>
        <v>3422</v>
      </c>
      <c r="N1457" s="9">
        <f t="shared" si="456"/>
        <v>0</v>
      </c>
      <c r="O1457" s="9">
        <f t="shared" si="456"/>
        <v>0</v>
      </c>
      <c r="P1457" s="9">
        <f t="shared" si="456"/>
        <v>0</v>
      </c>
      <c r="Q1457" s="9">
        <f t="shared" si="456"/>
        <v>0</v>
      </c>
      <c r="R1457" s="9">
        <f t="shared" si="456"/>
        <v>0</v>
      </c>
      <c r="S1457" s="9">
        <f t="shared" si="456"/>
        <v>0</v>
      </c>
      <c r="T1457" s="9">
        <f t="shared" si="456"/>
        <v>0</v>
      </c>
      <c r="U1457" s="10">
        <f t="shared" si="447"/>
        <v>0.53758741258741261</v>
      </c>
    </row>
    <row r="1458" spans="2:21">
      <c r="B1458" s="11"/>
      <c r="C1458" s="6"/>
      <c r="D1458" s="6" t="s">
        <v>179</v>
      </c>
      <c r="E1458" s="17" t="s">
        <v>180</v>
      </c>
      <c r="F1458" s="18">
        <v>1598</v>
      </c>
      <c r="G1458" s="9">
        <v>3422</v>
      </c>
      <c r="H1458" s="9">
        <v>3422</v>
      </c>
      <c r="I1458" s="9">
        <v>0</v>
      </c>
      <c r="J1458" s="9">
        <v>0</v>
      </c>
      <c r="K1458" s="9">
        <v>0</v>
      </c>
      <c r="L1458" s="9">
        <v>0</v>
      </c>
      <c r="M1458" s="9">
        <v>3422</v>
      </c>
      <c r="N1458" s="9">
        <v>0</v>
      </c>
      <c r="O1458" s="9">
        <v>0</v>
      </c>
      <c r="P1458" s="9">
        <v>0</v>
      </c>
      <c r="Q1458" s="9">
        <v>0</v>
      </c>
      <c r="R1458" s="9">
        <v>0</v>
      </c>
      <c r="S1458" s="9">
        <v>0</v>
      </c>
      <c r="T1458" s="9">
        <v>0</v>
      </c>
      <c r="U1458" s="10">
        <f t="shared" si="447"/>
        <v>2.141426783479349</v>
      </c>
    </row>
    <row r="1459" spans="2:21">
      <c r="B1459" s="11"/>
      <c r="C1459" s="6"/>
      <c r="D1459" s="6" t="s">
        <v>120</v>
      </c>
      <c r="E1459" s="17" t="s">
        <v>77</v>
      </c>
      <c r="F1459" s="18">
        <v>172771</v>
      </c>
      <c r="G1459" s="9">
        <v>80653</v>
      </c>
      <c r="H1459" s="9">
        <v>80653</v>
      </c>
      <c r="I1459" s="9">
        <v>80653</v>
      </c>
      <c r="J1459" s="9">
        <v>80653</v>
      </c>
      <c r="K1459" s="9">
        <v>0</v>
      </c>
      <c r="L1459" s="9">
        <v>0</v>
      </c>
      <c r="M1459" s="9">
        <v>0</v>
      </c>
      <c r="N1459" s="9">
        <v>0</v>
      </c>
      <c r="O1459" s="9">
        <v>0</v>
      </c>
      <c r="P1459" s="9">
        <v>0</v>
      </c>
      <c r="Q1459" s="9">
        <v>0</v>
      </c>
      <c r="R1459" s="9">
        <v>0</v>
      </c>
      <c r="S1459" s="9">
        <v>0</v>
      </c>
      <c r="T1459" s="9">
        <v>0</v>
      </c>
      <c r="U1459" s="10">
        <f t="shared" si="447"/>
        <v>0.46682024182299114</v>
      </c>
    </row>
    <row r="1460" spans="2:21">
      <c r="B1460" s="11"/>
      <c r="C1460" s="6"/>
      <c r="D1460" s="6" t="s">
        <v>121</v>
      </c>
      <c r="E1460" s="17" t="s">
        <v>78</v>
      </c>
      <c r="F1460" s="18">
        <v>11266</v>
      </c>
      <c r="G1460" s="9">
        <v>13865</v>
      </c>
      <c r="H1460" s="9">
        <v>13865</v>
      </c>
      <c r="I1460" s="9">
        <v>13865</v>
      </c>
      <c r="J1460" s="9">
        <v>13865</v>
      </c>
      <c r="K1460" s="9">
        <v>0</v>
      </c>
      <c r="L1460" s="9">
        <v>0</v>
      </c>
      <c r="M1460" s="9">
        <v>0</v>
      </c>
      <c r="N1460" s="9">
        <v>0</v>
      </c>
      <c r="O1460" s="9">
        <v>0</v>
      </c>
      <c r="P1460" s="9">
        <v>0</v>
      </c>
      <c r="Q1460" s="9">
        <v>0</v>
      </c>
      <c r="R1460" s="9">
        <v>0</v>
      </c>
      <c r="S1460" s="9">
        <v>0</v>
      </c>
      <c r="T1460" s="9">
        <v>0</v>
      </c>
      <c r="U1460" s="10">
        <f t="shared" si="447"/>
        <v>1.2306941239126576</v>
      </c>
    </row>
    <row r="1461" spans="2:21">
      <c r="B1461" s="11"/>
      <c r="C1461" s="6"/>
      <c r="D1461" s="6" t="s">
        <v>122</v>
      </c>
      <c r="E1461" s="17" t="s">
        <v>79</v>
      </c>
      <c r="F1461" s="18">
        <v>31867</v>
      </c>
      <c r="G1461" s="9">
        <v>11640</v>
      </c>
      <c r="H1461" s="9">
        <v>11640</v>
      </c>
      <c r="I1461" s="9">
        <v>11640</v>
      </c>
      <c r="J1461" s="9">
        <v>11640</v>
      </c>
      <c r="K1461" s="9">
        <v>0</v>
      </c>
      <c r="L1461" s="9">
        <v>0</v>
      </c>
      <c r="M1461" s="9">
        <v>0</v>
      </c>
      <c r="N1461" s="9">
        <v>0</v>
      </c>
      <c r="O1461" s="9">
        <v>0</v>
      </c>
      <c r="P1461" s="9">
        <v>0</v>
      </c>
      <c r="Q1461" s="9">
        <v>0</v>
      </c>
      <c r="R1461" s="9">
        <v>0</v>
      </c>
      <c r="S1461" s="9">
        <v>0</v>
      </c>
      <c r="T1461" s="9">
        <v>0</v>
      </c>
      <c r="U1461" s="10">
        <f t="shared" si="447"/>
        <v>0.36526814573069322</v>
      </c>
    </row>
    <row r="1462" spans="2:21">
      <c r="B1462" s="11"/>
      <c r="C1462" s="6"/>
      <c r="D1462" s="6" t="s">
        <v>123</v>
      </c>
      <c r="E1462" s="17" t="s">
        <v>80</v>
      </c>
      <c r="F1462" s="18">
        <v>4472</v>
      </c>
      <c r="G1462" s="9">
        <v>4578</v>
      </c>
      <c r="H1462" s="9">
        <v>4578</v>
      </c>
      <c r="I1462" s="9">
        <v>4578</v>
      </c>
      <c r="J1462" s="9">
        <v>4578</v>
      </c>
      <c r="K1462" s="9">
        <v>0</v>
      </c>
      <c r="L1462" s="9">
        <v>0</v>
      </c>
      <c r="M1462" s="9">
        <v>0</v>
      </c>
      <c r="N1462" s="9">
        <v>0</v>
      </c>
      <c r="O1462" s="9">
        <v>0</v>
      </c>
      <c r="P1462" s="9">
        <v>0</v>
      </c>
      <c r="Q1462" s="9">
        <v>0</v>
      </c>
      <c r="R1462" s="9">
        <v>0</v>
      </c>
      <c r="S1462" s="9">
        <v>0</v>
      </c>
      <c r="T1462" s="9">
        <v>0</v>
      </c>
      <c r="U1462" s="10">
        <f t="shared" si="447"/>
        <v>1.0237030411449015</v>
      </c>
    </row>
    <row r="1463" spans="2:21">
      <c r="B1463" s="11"/>
      <c r="C1463" s="6"/>
      <c r="D1463" s="6" t="s">
        <v>125</v>
      </c>
      <c r="E1463" s="17" t="s">
        <v>65</v>
      </c>
      <c r="F1463" s="18">
        <v>83</v>
      </c>
      <c r="G1463" s="9">
        <v>200</v>
      </c>
      <c r="H1463" s="9">
        <v>200</v>
      </c>
      <c r="I1463" s="9">
        <v>200</v>
      </c>
      <c r="J1463" s="9">
        <v>0</v>
      </c>
      <c r="K1463" s="9">
        <v>200</v>
      </c>
      <c r="L1463" s="9">
        <v>0</v>
      </c>
      <c r="M1463" s="9">
        <v>0</v>
      </c>
      <c r="N1463" s="9">
        <v>0</v>
      </c>
      <c r="O1463" s="9">
        <v>0</v>
      </c>
      <c r="P1463" s="9">
        <v>0</v>
      </c>
      <c r="Q1463" s="9">
        <v>0</v>
      </c>
      <c r="R1463" s="9">
        <v>0</v>
      </c>
      <c r="S1463" s="9">
        <v>0</v>
      </c>
      <c r="T1463" s="9">
        <v>0</v>
      </c>
      <c r="U1463" s="10">
        <f t="shared" si="447"/>
        <v>2.4096385542168677</v>
      </c>
    </row>
    <row r="1464" spans="2:21">
      <c r="B1464" s="11"/>
      <c r="C1464" s="6"/>
      <c r="D1464" s="6" t="s">
        <v>181</v>
      </c>
      <c r="E1464" s="17" t="s">
        <v>182</v>
      </c>
      <c r="F1464" s="18">
        <v>200</v>
      </c>
      <c r="G1464" s="9">
        <v>240</v>
      </c>
      <c r="H1464" s="9">
        <v>240</v>
      </c>
      <c r="I1464" s="9">
        <v>240</v>
      </c>
      <c r="J1464" s="9">
        <v>0</v>
      </c>
      <c r="K1464" s="9">
        <v>240</v>
      </c>
      <c r="L1464" s="9">
        <v>0</v>
      </c>
      <c r="M1464" s="9">
        <v>0</v>
      </c>
      <c r="N1464" s="9">
        <v>0</v>
      </c>
      <c r="O1464" s="9">
        <v>0</v>
      </c>
      <c r="P1464" s="9">
        <v>0</v>
      </c>
      <c r="Q1464" s="9">
        <v>0</v>
      </c>
      <c r="R1464" s="9">
        <v>0</v>
      </c>
      <c r="S1464" s="9">
        <v>0</v>
      </c>
      <c r="T1464" s="9">
        <v>0</v>
      </c>
      <c r="U1464" s="10">
        <f t="shared" si="447"/>
        <v>1.2</v>
      </c>
    </row>
    <row r="1465" spans="2:21">
      <c r="B1465" s="11"/>
      <c r="C1465" s="6"/>
      <c r="D1465" s="6" t="s">
        <v>167</v>
      </c>
      <c r="E1465" s="17" t="s">
        <v>82</v>
      </c>
      <c r="F1465" s="18">
        <v>600</v>
      </c>
      <c r="G1465" s="9">
        <v>600</v>
      </c>
      <c r="H1465" s="9">
        <v>600</v>
      </c>
      <c r="I1465" s="9">
        <v>600</v>
      </c>
      <c r="J1465" s="9">
        <v>0</v>
      </c>
      <c r="K1465" s="9">
        <v>600</v>
      </c>
      <c r="L1465" s="9">
        <v>0</v>
      </c>
      <c r="M1465" s="9">
        <v>0</v>
      </c>
      <c r="N1465" s="9">
        <v>0</v>
      </c>
      <c r="O1465" s="9">
        <v>0</v>
      </c>
      <c r="P1465" s="9">
        <v>0</v>
      </c>
      <c r="Q1465" s="9">
        <v>0</v>
      </c>
      <c r="R1465" s="9">
        <v>0</v>
      </c>
      <c r="S1465" s="9">
        <v>0</v>
      </c>
      <c r="T1465" s="9">
        <v>0</v>
      </c>
      <c r="U1465" s="10">
        <f t="shared" si="447"/>
        <v>1</v>
      </c>
    </row>
    <row r="1466" spans="2:21">
      <c r="B1466" s="11"/>
      <c r="C1466" s="6"/>
      <c r="D1466" s="6" t="s">
        <v>130</v>
      </c>
      <c r="E1466" s="17" t="s">
        <v>83</v>
      </c>
      <c r="F1466" s="18">
        <v>5943</v>
      </c>
      <c r="G1466" s="9">
        <v>5943</v>
      </c>
      <c r="H1466" s="9">
        <v>5943</v>
      </c>
      <c r="I1466" s="9">
        <v>5943</v>
      </c>
      <c r="J1466" s="9">
        <v>0</v>
      </c>
      <c r="K1466" s="9">
        <v>5943</v>
      </c>
      <c r="L1466" s="9">
        <v>0</v>
      </c>
      <c r="M1466" s="9">
        <v>0</v>
      </c>
      <c r="N1466" s="9">
        <v>0</v>
      </c>
      <c r="O1466" s="9">
        <v>0</v>
      </c>
      <c r="P1466" s="9">
        <v>0</v>
      </c>
      <c r="Q1466" s="9">
        <v>0</v>
      </c>
      <c r="R1466" s="9">
        <v>0</v>
      </c>
      <c r="S1466" s="9">
        <v>0</v>
      </c>
      <c r="T1466" s="9">
        <v>0</v>
      </c>
      <c r="U1466" s="10">
        <f t="shared" si="447"/>
        <v>1</v>
      </c>
    </row>
    <row r="1467" spans="2:21" ht="22.5">
      <c r="B1467" s="11"/>
      <c r="C1467" s="6"/>
      <c r="D1467" s="6" t="s">
        <v>168</v>
      </c>
      <c r="E1467" s="17" t="s">
        <v>169</v>
      </c>
      <c r="F1467" s="18">
        <v>0</v>
      </c>
      <c r="G1467" s="9">
        <v>400</v>
      </c>
      <c r="H1467" s="9">
        <v>400</v>
      </c>
      <c r="I1467" s="9">
        <v>400</v>
      </c>
      <c r="J1467" s="9">
        <v>0</v>
      </c>
      <c r="K1467" s="9">
        <v>400</v>
      </c>
      <c r="L1467" s="9">
        <v>0</v>
      </c>
      <c r="M1467" s="9">
        <v>0</v>
      </c>
      <c r="N1467" s="9">
        <v>0</v>
      </c>
      <c r="O1467" s="9">
        <v>0</v>
      </c>
      <c r="P1467" s="9">
        <v>0</v>
      </c>
      <c r="Q1467" s="9">
        <v>0</v>
      </c>
      <c r="R1467" s="9">
        <v>0</v>
      </c>
      <c r="S1467" s="9">
        <v>0</v>
      </c>
      <c r="T1467" s="9">
        <v>0</v>
      </c>
      <c r="U1467" s="10">
        <v>0</v>
      </c>
    </row>
    <row r="1468" spans="2:21">
      <c r="B1468" s="11"/>
      <c r="C1468" s="6"/>
      <c r="D1468" s="6" t="s">
        <v>131</v>
      </c>
      <c r="E1468" s="17" t="s">
        <v>132</v>
      </c>
      <c r="F1468" s="18">
        <v>0</v>
      </c>
      <c r="G1468" s="9">
        <v>1459</v>
      </c>
      <c r="H1468" s="9">
        <v>1459</v>
      </c>
      <c r="I1468" s="9">
        <v>1459</v>
      </c>
      <c r="J1468" s="9">
        <v>1459</v>
      </c>
      <c r="K1468" s="9">
        <v>0</v>
      </c>
      <c r="L1468" s="9">
        <v>0</v>
      </c>
      <c r="M1468" s="9">
        <v>0</v>
      </c>
      <c r="N1468" s="9">
        <v>0</v>
      </c>
      <c r="O1468" s="9">
        <v>0</v>
      </c>
      <c r="P1468" s="9">
        <v>0</v>
      </c>
      <c r="Q1468" s="9">
        <v>0</v>
      </c>
      <c r="R1468" s="9">
        <v>0</v>
      </c>
      <c r="S1468" s="9">
        <v>0</v>
      </c>
      <c r="T1468" s="9">
        <v>0</v>
      </c>
      <c r="U1468" s="10">
        <v>0</v>
      </c>
    </row>
    <row r="1469" spans="2:21">
      <c r="B1469" s="11"/>
      <c r="C1469" s="6" t="s">
        <v>507</v>
      </c>
      <c r="D1469" s="6"/>
      <c r="E1469" s="17" t="s">
        <v>508</v>
      </c>
      <c r="F1469" s="9">
        <f t="shared" ref="F1469:T1469" si="457">SUM(F1470)</f>
        <v>62568</v>
      </c>
      <c r="G1469" s="9">
        <f t="shared" si="457"/>
        <v>6000</v>
      </c>
      <c r="H1469" s="9">
        <f t="shared" si="457"/>
        <v>6000</v>
      </c>
      <c r="I1469" s="9">
        <f t="shared" si="457"/>
        <v>0</v>
      </c>
      <c r="J1469" s="9">
        <f t="shared" si="457"/>
        <v>0</v>
      </c>
      <c r="K1469" s="9">
        <f t="shared" si="457"/>
        <v>0</v>
      </c>
      <c r="L1469" s="9">
        <f t="shared" si="457"/>
        <v>0</v>
      </c>
      <c r="M1469" s="9">
        <f t="shared" si="457"/>
        <v>6000</v>
      </c>
      <c r="N1469" s="9">
        <f t="shared" si="457"/>
        <v>0</v>
      </c>
      <c r="O1469" s="9">
        <f t="shared" si="457"/>
        <v>0</v>
      </c>
      <c r="P1469" s="9">
        <f t="shared" si="457"/>
        <v>0</v>
      </c>
      <c r="Q1469" s="9">
        <f t="shared" si="457"/>
        <v>0</v>
      </c>
      <c r="R1469" s="9">
        <f t="shared" si="457"/>
        <v>0</v>
      </c>
      <c r="S1469" s="9">
        <f t="shared" si="457"/>
        <v>0</v>
      </c>
      <c r="T1469" s="9">
        <f t="shared" si="457"/>
        <v>0</v>
      </c>
      <c r="U1469" s="10">
        <f t="shared" ref="U1469:U1500" si="458">G1469/F1469</f>
        <v>9.5895665515918674E-2</v>
      </c>
    </row>
    <row r="1470" spans="2:21">
      <c r="B1470" s="11"/>
      <c r="C1470" s="6"/>
      <c r="D1470" s="6" t="s">
        <v>346</v>
      </c>
      <c r="E1470" s="17" t="s">
        <v>347</v>
      </c>
      <c r="F1470" s="18">
        <v>62568</v>
      </c>
      <c r="G1470" s="9">
        <v>6000</v>
      </c>
      <c r="H1470" s="9">
        <v>6000</v>
      </c>
      <c r="I1470" s="9">
        <v>0</v>
      </c>
      <c r="J1470" s="9">
        <v>0</v>
      </c>
      <c r="K1470" s="9">
        <v>0</v>
      </c>
      <c r="L1470" s="9">
        <v>0</v>
      </c>
      <c r="M1470" s="9">
        <v>6000</v>
      </c>
      <c r="N1470" s="9">
        <v>0</v>
      </c>
      <c r="O1470" s="9">
        <v>0</v>
      </c>
      <c r="P1470" s="9">
        <v>0</v>
      </c>
      <c r="Q1470" s="9">
        <v>0</v>
      </c>
      <c r="R1470" s="9">
        <v>0</v>
      </c>
      <c r="S1470" s="9">
        <v>0</v>
      </c>
      <c r="T1470" s="9">
        <v>0</v>
      </c>
      <c r="U1470" s="10">
        <f t="shared" si="458"/>
        <v>9.5895665515918674E-2</v>
      </c>
    </row>
    <row r="1471" spans="2:21">
      <c r="B1471" s="5" t="s">
        <v>49</v>
      </c>
      <c r="C1471" s="6"/>
      <c r="D1471" s="6"/>
      <c r="E1471" s="17" t="s">
        <v>50</v>
      </c>
      <c r="F1471" s="9">
        <f t="shared" ref="F1471:T1471" si="459">SUM(F1472+F1486+F1488)</f>
        <v>956607</v>
      </c>
      <c r="G1471" s="9">
        <f t="shared" si="459"/>
        <v>649000</v>
      </c>
      <c r="H1471" s="9">
        <f t="shared" si="459"/>
        <v>649000</v>
      </c>
      <c r="I1471" s="9">
        <f t="shared" si="459"/>
        <v>649000</v>
      </c>
      <c r="J1471" s="9">
        <f t="shared" si="459"/>
        <v>472587</v>
      </c>
      <c r="K1471" s="9">
        <f t="shared" si="459"/>
        <v>176413</v>
      </c>
      <c r="L1471" s="9">
        <f t="shared" si="459"/>
        <v>0</v>
      </c>
      <c r="M1471" s="9">
        <f t="shared" si="459"/>
        <v>0</v>
      </c>
      <c r="N1471" s="9">
        <f t="shared" si="459"/>
        <v>0</v>
      </c>
      <c r="O1471" s="9">
        <f t="shared" si="459"/>
        <v>0</v>
      </c>
      <c r="P1471" s="9">
        <f t="shared" si="459"/>
        <v>0</v>
      </c>
      <c r="Q1471" s="9">
        <f t="shared" si="459"/>
        <v>0</v>
      </c>
      <c r="R1471" s="9">
        <f t="shared" si="459"/>
        <v>0</v>
      </c>
      <c r="S1471" s="9">
        <f t="shared" si="459"/>
        <v>0</v>
      </c>
      <c r="T1471" s="9">
        <f t="shared" si="459"/>
        <v>0</v>
      </c>
      <c r="U1471" s="10">
        <f t="shared" si="458"/>
        <v>0.67843952636767246</v>
      </c>
    </row>
    <row r="1472" spans="2:21">
      <c r="B1472" s="11"/>
      <c r="C1472" s="6" t="s">
        <v>371</v>
      </c>
      <c r="D1472" s="6"/>
      <c r="E1472" s="17" t="s">
        <v>372</v>
      </c>
      <c r="F1472" s="9">
        <f t="shared" ref="F1472:T1472" si="460">SUM(F1473:F1485)</f>
        <v>804737</v>
      </c>
      <c r="G1472" s="9">
        <f t="shared" si="460"/>
        <v>649000</v>
      </c>
      <c r="H1472" s="9">
        <f t="shared" si="460"/>
        <v>649000</v>
      </c>
      <c r="I1472" s="9">
        <f t="shared" si="460"/>
        <v>649000</v>
      </c>
      <c r="J1472" s="9">
        <f t="shared" si="460"/>
        <v>472587</v>
      </c>
      <c r="K1472" s="9">
        <f t="shared" si="460"/>
        <v>176413</v>
      </c>
      <c r="L1472" s="9">
        <f t="shared" si="460"/>
        <v>0</v>
      </c>
      <c r="M1472" s="9">
        <f t="shared" si="460"/>
        <v>0</v>
      </c>
      <c r="N1472" s="9">
        <f t="shared" si="460"/>
        <v>0</v>
      </c>
      <c r="O1472" s="9">
        <f t="shared" si="460"/>
        <v>0</v>
      </c>
      <c r="P1472" s="9">
        <f t="shared" si="460"/>
        <v>0</v>
      </c>
      <c r="Q1472" s="9">
        <f t="shared" si="460"/>
        <v>0</v>
      </c>
      <c r="R1472" s="9">
        <f t="shared" si="460"/>
        <v>0</v>
      </c>
      <c r="S1472" s="9">
        <f t="shared" si="460"/>
        <v>0</v>
      </c>
      <c r="T1472" s="9">
        <f t="shared" si="460"/>
        <v>0</v>
      </c>
      <c r="U1472" s="10">
        <f t="shared" si="458"/>
        <v>0.80647466190817618</v>
      </c>
    </row>
    <row r="1473" spans="2:21">
      <c r="B1473" s="11"/>
      <c r="C1473" s="6"/>
      <c r="D1473" s="6" t="s">
        <v>120</v>
      </c>
      <c r="E1473" s="17" t="s">
        <v>77</v>
      </c>
      <c r="F1473" s="18">
        <v>413765</v>
      </c>
      <c r="G1473" s="9">
        <v>333558</v>
      </c>
      <c r="H1473" s="9">
        <v>333558</v>
      </c>
      <c r="I1473" s="9">
        <v>333558</v>
      </c>
      <c r="J1473" s="9">
        <v>333558</v>
      </c>
      <c r="K1473" s="9">
        <v>0</v>
      </c>
      <c r="L1473" s="9">
        <v>0</v>
      </c>
      <c r="M1473" s="9">
        <v>0</v>
      </c>
      <c r="N1473" s="9">
        <v>0</v>
      </c>
      <c r="O1473" s="9">
        <v>0</v>
      </c>
      <c r="P1473" s="9">
        <v>0</v>
      </c>
      <c r="Q1473" s="9">
        <v>0</v>
      </c>
      <c r="R1473" s="9">
        <v>0</v>
      </c>
      <c r="S1473" s="9">
        <v>0</v>
      </c>
      <c r="T1473" s="9">
        <v>0</v>
      </c>
      <c r="U1473" s="10">
        <f t="shared" si="458"/>
        <v>0.80615325124164683</v>
      </c>
    </row>
    <row r="1474" spans="2:21">
      <c r="B1474" s="11"/>
      <c r="C1474" s="6"/>
      <c r="D1474" s="6" t="s">
        <v>121</v>
      </c>
      <c r="E1474" s="17" t="s">
        <v>78</v>
      </c>
      <c r="F1474" s="18">
        <v>29002</v>
      </c>
      <c r="G1474" s="9">
        <v>23404</v>
      </c>
      <c r="H1474" s="9">
        <v>23404</v>
      </c>
      <c r="I1474" s="9">
        <v>23404</v>
      </c>
      <c r="J1474" s="9">
        <v>23404</v>
      </c>
      <c r="K1474" s="9">
        <v>0</v>
      </c>
      <c r="L1474" s="9">
        <v>0</v>
      </c>
      <c r="M1474" s="9">
        <v>0</v>
      </c>
      <c r="N1474" s="9">
        <v>0</v>
      </c>
      <c r="O1474" s="9">
        <v>0</v>
      </c>
      <c r="P1474" s="9">
        <v>0</v>
      </c>
      <c r="Q1474" s="9">
        <v>0</v>
      </c>
      <c r="R1474" s="9">
        <v>0</v>
      </c>
      <c r="S1474" s="9">
        <v>0</v>
      </c>
      <c r="T1474" s="9">
        <v>0</v>
      </c>
      <c r="U1474" s="10">
        <f t="shared" si="458"/>
        <v>0.80697882904627272</v>
      </c>
    </row>
    <row r="1475" spans="2:21">
      <c r="B1475" s="11"/>
      <c r="C1475" s="6"/>
      <c r="D1475" s="6" t="s">
        <v>122</v>
      </c>
      <c r="E1475" s="17" t="s">
        <v>79</v>
      </c>
      <c r="F1475" s="18">
        <v>72930</v>
      </c>
      <c r="G1475" s="9">
        <v>58855</v>
      </c>
      <c r="H1475" s="9">
        <v>58855</v>
      </c>
      <c r="I1475" s="9">
        <v>58855</v>
      </c>
      <c r="J1475" s="9">
        <v>58855</v>
      </c>
      <c r="K1475" s="9">
        <v>0</v>
      </c>
      <c r="L1475" s="9">
        <v>0</v>
      </c>
      <c r="M1475" s="9">
        <v>0</v>
      </c>
      <c r="N1475" s="9">
        <v>0</v>
      </c>
      <c r="O1475" s="9">
        <v>0</v>
      </c>
      <c r="P1475" s="9">
        <v>0</v>
      </c>
      <c r="Q1475" s="9">
        <v>0</v>
      </c>
      <c r="R1475" s="9">
        <v>0</v>
      </c>
      <c r="S1475" s="9">
        <v>0</v>
      </c>
      <c r="T1475" s="9">
        <v>0</v>
      </c>
      <c r="U1475" s="10">
        <f t="shared" si="458"/>
        <v>0.8070067187714246</v>
      </c>
    </row>
    <row r="1476" spans="2:21">
      <c r="B1476" s="11"/>
      <c r="C1476" s="6"/>
      <c r="D1476" s="6" t="s">
        <v>123</v>
      </c>
      <c r="E1476" s="17" t="s">
        <v>80</v>
      </c>
      <c r="F1476" s="18">
        <v>9104</v>
      </c>
      <c r="G1476" s="9">
        <v>7346</v>
      </c>
      <c r="H1476" s="9">
        <v>7346</v>
      </c>
      <c r="I1476" s="9">
        <v>7346</v>
      </c>
      <c r="J1476" s="9">
        <v>7346</v>
      </c>
      <c r="K1476" s="9">
        <v>0</v>
      </c>
      <c r="L1476" s="9">
        <v>0</v>
      </c>
      <c r="M1476" s="9">
        <v>0</v>
      </c>
      <c r="N1476" s="9">
        <v>0</v>
      </c>
      <c r="O1476" s="9">
        <v>0</v>
      </c>
      <c r="P1476" s="9">
        <v>0</v>
      </c>
      <c r="Q1476" s="9">
        <v>0</v>
      </c>
      <c r="R1476" s="9">
        <v>0</v>
      </c>
      <c r="S1476" s="9">
        <v>0</v>
      </c>
      <c r="T1476" s="9">
        <v>0</v>
      </c>
      <c r="U1476" s="10">
        <f t="shared" si="458"/>
        <v>0.80689806678383125</v>
      </c>
    </row>
    <row r="1477" spans="2:21">
      <c r="B1477" s="11"/>
      <c r="C1477" s="6"/>
      <c r="D1477" s="6" t="s">
        <v>103</v>
      </c>
      <c r="E1477" s="17" t="s">
        <v>81</v>
      </c>
      <c r="F1477" s="18">
        <v>61331</v>
      </c>
      <c r="G1477" s="9">
        <v>49424</v>
      </c>
      <c r="H1477" s="9">
        <v>49424</v>
      </c>
      <c r="I1477" s="9">
        <v>49424</v>
      </c>
      <c r="J1477" s="9">
        <v>49424</v>
      </c>
      <c r="K1477" s="9">
        <v>0</v>
      </c>
      <c r="L1477" s="9">
        <v>0</v>
      </c>
      <c r="M1477" s="9">
        <v>0</v>
      </c>
      <c r="N1477" s="9">
        <v>0</v>
      </c>
      <c r="O1477" s="9">
        <v>0</v>
      </c>
      <c r="P1477" s="9">
        <v>0</v>
      </c>
      <c r="Q1477" s="9">
        <v>0</v>
      </c>
      <c r="R1477" s="9">
        <v>0</v>
      </c>
      <c r="S1477" s="9">
        <v>0</v>
      </c>
      <c r="T1477" s="9">
        <v>0</v>
      </c>
      <c r="U1477" s="10">
        <f t="shared" si="458"/>
        <v>0.8058567445500644</v>
      </c>
    </row>
    <row r="1478" spans="2:21">
      <c r="B1478" s="11"/>
      <c r="C1478" s="6"/>
      <c r="D1478" s="6" t="s">
        <v>125</v>
      </c>
      <c r="E1478" s="17" t="s">
        <v>65</v>
      </c>
      <c r="F1478" s="18">
        <v>17676</v>
      </c>
      <c r="G1478" s="9">
        <v>14265</v>
      </c>
      <c r="H1478" s="9">
        <v>14265</v>
      </c>
      <c r="I1478" s="9">
        <v>14265</v>
      </c>
      <c r="J1478" s="9">
        <v>0</v>
      </c>
      <c r="K1478" s="9">
        <v>14265</v>
      </c>
      <c r="L1478" s="9">
        <v>0</v>
      </c>
      <c r="M1478" s="9">
        <v>0</v>
      </c>
      <c r="N1478" s="9">
        <v>0</v>
      </c>
      <c r="O1478" s="9">
        <v>0</v>
      </c>
      <c r="P1478" s="9">
        <v>0</v>
      </c>
      <c r="Q1478" s="9">
        <v>0</v>
      </c>
      <c r="R1478" s="9">
        <v>0</v>
      </c>
      <c r="S1478" s="9">
        <v>0</v>
      </c>
      <c r="T1478" s="9">
        <v>0</v>
      </c>
      <c r="U1478" s="10">
        <f t="shared" si="458"/>
        <v>0.80702647657841142</v>
      </c>
    </row>
    <row r="1479" spans="2:21">
      <c r="B1479" s="11"/>
      <c r="C1479" s="6"/>
      <c r="D1479" s="6" t="s">
        <v>126</v>
      </c>
      <c r="E1479" s="17" t="s">
        <v>127</v>
      </c>
      <c r="F1479" s="18">
        <v>866</v>
      </c>
      <c r="G1479" s="9">
        <v>699</v>
      </c>
      <c r="H1479" s="9">
        <v>699</v>
      </c>
      <c r="I1479" s="9">
        <v>699</v>
      </c>
      <c r="J1479" s="9">
        <v>0</v>
      </c>
      <c r="K1479" s="9">
        <v>699</v>
      </c>
      <c r="L1479" s="9">
        <v>0</v>
      </c>
      <c r="M1479" s="9">
        <v>0</v>
      </c>
      <c r="N1479" s="9">
        <v>0</v>
      </c>
      <c r="O1479" s="9">
        <v>0</v>
      </c>
      <c r="P1479" s="9">
        <v>0</v>
      </c>
      <c r="Q1479" s="9">
        <v>0</v>
      </c>
      <c r="R1479" s="9">
        <v>0</v>
      </c>
      <c r="S1479" s="9">
        <v>0</v>
      </c>
      <c r="T1479" s="9">
        <v>0</v>
      </c>
      <c r="U1479" s="10">
        <f t="shared" si="458"/>
        <v>0.80715935334872979</v>
      </c>
    </row>
    <row r="1480" spans="2:21">
      <c r="B1480" s="11"/>
      <c r="C1480" s="6"/>
      <c r="D1480" s="6" t="s">
        <v>88</v>
      </c>
      <c r="E1480" s="17" t="s">
        <v>89</v>
      </c>
      <c r="F1480" s="18">
        <v>6066</v>
      </c>
      <c r="G1480" s="9">
        <v>4895</v>
      </c>
      <c r="H1480" s="9">
        <v>4895</v>
      </c>
      <c r="I1480" s="9">
        <v>4895</v>
      </c>
      <c r="J1480" s="9">
        <v>0</v>
      </c>
      <c r="K1480" s="9">
        <v>4895</v>
      </c>
      <c r="L1480" s="9">
        <v>0</v>
      </c>
      <c r="M1480" s="9">
        <v>0</v>
      </c>
      <c r="N1480" s="9">
        <v>0</v>
      </c>
      <c r="O1480" s="9">
        <v>0</v>
      </c>
      <c r="P1480" s="9">
        <v>0</v>
      </c>
      <c r="Q1480" s="9">
        <v>0</v>
      </c>
      <c r="R1480" s="9">
        <v>0</v>
      </c>
      <c r="S1480" s="9">
        <v>0</v>
      </c>
      <c r="T1480" s="9">
        <v>0</v>
      </c>
      <c r="U1480" s="10">
        <f t="shared" si="458"/>
        <v>0.806956808440488</v>
      </c>
    </row>
    <row r="1481" spans="2:21">
      <c r="B1481" s="11"/>
      <c r="C1481" s="6"/>
      <c r="D1481" s="6" t="s">
        <v>37</v>
      </c>
      <c r="E1481" s="17" t="s">
        <v>38</v>
      </c>
      <c r="F1481" s="18">
        <v>168539</v>
      </c>
      <c r="G1481" s="9">
        <v>136010</v>
      </c>
      <c r="H1481" s="9">
        <v>136010</v>
      </c>
      <c r="I1481" s="9">
        <v>136010</v>
      </c>
      <c r="J1481" s="9">
        <v>0</v>
      </c>
      <c r="K1481" s="9">
        <v>136010</v>
      </c>
      <c r="L1481" s="9">
        <v>0</v>
      </c>
      <c r="M1481" s="9">
        <v>0</v>
      </c>
      <c r="N1481" s="9">
        <v>0</v>
      </c>
      <c r="O1481" s="9">
        <v>0</v>
      </c>
      <c r="P1481" s="9">
        <v>0</v>
      </c>
      <c r="Q1481" s="9">
        <v>0</v>
      </c>
      <c r="R1481" s="9">
        <v>0</v>
      </c>
      <c r="S1481" s="9">
        <v>0</v>
      </c>
      <c r="T1481" s="9">
        <v>0</v>
      </c>
      <c r="U1481" s="10">
        <f t="shared" si="458"/>
        <v>0.80699422685550526</v>
      </c>
    </row>
    <row r="1482" spans="2:21" ht="22.5">
      <c r="B1482" s="11"/>
      <c r="C1482" s="6"/>
      <c r="D1482" s="6" t="s">
        <v>142</v>
      </c>
      <c r="E1482" s="17" t="s">
        <v>90</v>
      </c>
      <c r="F1482" s="18">
        <v>8953</v>
      </c>
      <c r="G1482" s="9">
        <v>7225</v>
      </c>
      <c r="H1482" s="9">
        <v>7225</v>
      </c>
      <c r="I1482" s="9">
        <v>7225</v>
      </c>
      <c r="J1482" s="9">
        <v>0</v>
      </c>
      <c r="K1482" s="9">
        <v>7225</v>
      </c>
      <c r="L1482" s="9">
        <v>0</v>
      </c>
      <c r="M1482" s="9">
        <v>0</v>
      </c>
      <c r="N1482" s="9">
        <v>0</v>
      </c>
      <c r="O1482" s="9">
        <v>0</v>
      </c>
      <c r="P1482" s="9">
        <v>0</v>
      </c>
      <c r="Q1482" s="9">
        <v>0</v>
      </c>
      <c r="R1482" s="9">
        <v>0</v>
      </c>
      <c r="S1482" s="9">
        <v>0</v>
      </c>
      <c r="T1482" s="9">
        <v>0</v>
      </c>
      <c r="U1482" s="10">
        <f t="shared" si="458"/>
        <v>0.80699206969730819</v>
      </c>
    </row>
    <row r="1483" spans="2:21">
      <c r="B1483" s="11"/>
      <c r="C1483" s="6"/>
      <c r="D1483" s="6" t="s">
        <v>167</v>
      </c>
      <c r="E1483" s="17" t="s">
        <v>82</v>
      </c>
      <c r="F1483" s="18">
        <v>500</v>
      </c>
      <c r="G1483" s="9">
        <v>404</v>
      </c>
      <c r="H1483" s="9">
        <v>404</v>
      </c>
      <c r="I1483" s="9">
        <v>404</v>
      </c>
      <c r="J1483" s="9">
        <v>0</v>
      </c>
      <c r="K1483" s="9">
        <v>404</v>
      </c>
      <c r="L1483" s="9">
        <v>0</v>
      </c>
      <c r="M1483" s="9">
        <v>0</v>
      </c>
      <c r="N1483" s="9">
        <v>0</v>
      </c>
      <c r="O1483" s="9">
        <v>0</v>
      </c>
      <c r="P1483" s="9">
        <v>0</v>
      </c>
      <c r="Q1483" s="9">
        <v>0</v>
      </c>
      <c r="R1483" s="9">
        <v>0</v>
      </c>
      <c r="S1483" s="9">
        <v>0</v>
      </c>
      <c r="T1483" s="9">
        <v>0</v>
      </c>
      <c r="U1483" s="10">
        <f t="shared" si="458"/>
        <v>0.80800000000000005</v>
      </c>
    </row>
    <row r="1484" spans="2:21">
      <c r="B1484" s="11"/>
      <c r="C1484" s="6"/>
      <c r="D1484" s="6" t="s">
        <v>130</v>
      </c>
      <c r="E1484" s="17" t="s">
        <v>83</v>
      </c>
      <c r="F1484" s="18">
        <v>13889</v>
      </c>
      <c r="G1484" s="9">
        <v>11208</v>
      </c>
      <c r="H1484" s="9">
        <v>11208</v>
      </c>
      <c r="I1484" s="9">
        <v>11208</v>
      </c>
      <c r="J1484" s="9">
        <v>0</v>
      </c>
      <c r="K1484" s="9">
        <v>11208</v>
      </c>
      <c r="L1484" s="9">
        <v>0</v>
      </c>
      <c r="M1484" s="9">
        <v>0</v>
      </c>
      <c r="N1484" s="9">
        <v>0</v>
      </c>
      <c r="O1484" s="9">
        <v>0</v>
      </c>
      <c r="P1484" s="9">
        <v>0</v>
      </c>
      <c r="Q1484" s="9">
        <v>0</v>
      </c>
      <c r="R1484" s="9">
        <v>0</v>
      </c>
      <c r="S1484" s="9">
        <v>0</v>
      </c>
      <c r="T1484" s="9">
        <v>0</v>
      </c>
      <c r="U1484" s="10">
        <f t="shared" si="458"/>
        <v>0.80696954424364609</v>
      </c>
    </row>
    <row r="1485" spans="2:21" ht="22.5">
      <c r="B1485" s="11"/>
      <c r="C1485" s="6"/>
      <c r="D1485" s="6" t="s">
        <v>168</v>
      </c>
      <c r="E1485" s="17" t="s">
        <v>169</v>
      </c>
      <c r="F1485" s="18">
        <v>2116</v>
      </c>
      <c r="G1485" s="9">
        <v>1707</v>
      </c>
      <c r="H1485" s="9">
        <v>1707</v>
      </c>
      <c r="I1485" s="9">
        <v>1707</v>
      </c>
      <c r="J1485" s="9">
        <v>0</v>
      </c>
      <c r="K1485" s="9">
        <v>1707</v>
      </c>
      <c r="L1485" s="9">
        <v>0</v>
      </c>
      <c r="M1485" s="9">
        <v>0</v>
      </c>
      <c r="N1485" s="9">
        <v>0</v>
      </c>
      <c r="O1485" s="9">
        <v>0</v>
      </c>
      <c r="P1485" s="9">
        <v>0</v>
      </c>
      <c r="Q1485" s="9">
        <v>0</v>
      </c>
      <c r="R1485" s="9">
        <v>0</v>
      </c>
      <c r="S1485" s="9">
        <v>0</v>
      </c>
      <c r="T1485" s="9">
        <v>0</v>
      </c>
      <c r="U1485" s="10">
        <f t="shared" si="458"/>
        <v>0.80671077504725897</v>
      </c>
    </row>
    <row r="1486" spans="2:21">
      <c r="B1486" s="6"/>
      <c r="C1486" s="6">
        <v>85334</v>
      </c>
      <c r="D1486" s="6"/>
      <c r="E1486" s="17" t="s">
        <v>509</v>
      </c>
      <c r="F1486" s="18">
        <f t="shared" ref="F1486:T1486" si="461">SUM(F1487)</f>
        <v>67525</v>
      </c>
      <c r="G1486" s="18">
        <f t="shared" si="461"/>
        <v>0</v>
      </c>
      <c r="H1486" s="18">
        <f t="shared" si="461"/>
        <v>0</v>
      </c>
      <c r="I1486" s="18">
        <f t="shared" si="461"/>
        <v>0</v>
      </c>
      <c r="J1486" s="18">
        <f t="shared" si="461"/>
        <v>0</v>
      </c>
      <c r="K1486" s="18">
        <f t="shared" si="461"/>
        <v>0</v>
      </c>
      <c r="L1486" s="18">
        <f t="shared" si="461"/>
        <v>0</v>
      </c>
      <c r="M1486" s="18">
        <f t="shared" si="461"/>
        <v>0</v>
      </c>
      <c r="N1486" s="18">
        <f t="shared" si="461"/>
        <v>0</v>
      </c>
      <c r="O1486" s="18">
        <f t="shared" si="461"/>
        <v>0</v>
      </c>
      <c r="P1486" s="18">
        <f t="shared" si="461"/>
        <v>0</v>
      </c>
      <c r="Q1486" s="18">
        <f t="shared" si="461"/>
        <v>0</v>
      </c>
      <c r="R1486" s="18">
        <f t="shared" si="461"/>
        <v>0</v>
      </c>
      <c r="S1486" s="18">
        <f t="shared" si="461"/>
        <v>0</v>
      </c>
      <c r="T1486" s="18">
        <f t="shared" si="461"/>
        <v>0</v>
      </c>
      <c r="U1486" s="10">
        <f t="shared" si="458"/>
        <v>0</v>
      </c>
    </row>
    <row r="1487" spans="2:21">
      <c r="B1487" s="6"/>
      <c r="C1487" s="6"/>
      <c r="D1487" s="6">
        <v>3110</v>
      </c>
      <c r="E1487" s="17" t="s">
        <v>347</v>
      </c>
      <c r="F1487" s="18">
        <v>67525</v>
      </c>
      <c r="G1487" s="9">
        <v>0</v>
      </c>
      <c r="H1487" s="9">
        <v>0</v>
      </c>
      <c r="I1487" s="9">
        <v>0</v>
      </c>
      <c r="J1487" s="9">
        <v>0</v>
      </c>
      <c r="K1487" s="9">
        <v>0</v>
      </c>
      <c r="L1487" s="9">
        <v>0</v>
      </c>
      <c r="M1487" s="9">
        <v>0</v>
      </c>
      <c r="N1487" s="9">
        <v>0</v>
      </c>
      <c r="O1487" s="9">
        <v>0</v>
      </c>
      <c r="P1487" s="9">
        <v>0</v>
      </c>
      <c r="Q1487" s="9">
        <v>0</v>
      </c>
      <c r="R1487" s="9">
        <v>0</v>
      </c>
      <c r="S1487" s="9">
        <v>0</v>
      </c>
      <c r="T1487" s="9">
        <v>0</v>
      </c>
      <c r="U1487" s="10">
        <f t="shared" si="458"/>
        <v>0</v>
      </c>
    </row>
    <row r="1488" spans="2:21">
      <c r="B1488" s="6"/>
      <c r="C1488" s="6">
        <v>85395</v>
      </c>
      <c r="D1488" s="6"/>
      <c r="E1488" s="17" t="s">
        <v>42</v>
      </c>
      <c r="F1488" s="18">
        <f t="shared" ref="F1488:T1488" si="462">SUM(F1489)</f>
        <v>84345</v>
      </c>
      <c r="G1488" s="18">
        <f t="shared" si="462"/>
        <v>0</v>
      </c>
      <c r="H1488" s="18">
        <f t="shared" si="462"/>
        <v>0</v>
      </c>
      <c r="I1488" s="18">
        <f t="shared" si="462"/>
        <v>0</v>
      </c>
      <c r="J1488" s="18">
        <f t="shared" si="462"/>
        <v>0</v>
      </c>
      <c r="K1488" s="18">
        <f t="shared" si="462"/>
        <v>0</v>
      </c>
      <c r="L1488" s="18">
        <f t="shared" si="462"/>
        <v>0</v>
      </c>
      <c r="M1488" s="18">
        <f t="shared" si="462"/>
        <v>0</v>
      </c>
      <c r="N1488" s="18">
        <f t="shared" si="462"/>
        <v>0</v>
      </c>
      <c r="O1488" s="18">
        <f t="shared" si="462"/>
        <v>0</v>
      </c>
      <c r="P1488" s="18">
        <f t="shared" si="462"/>
        <v>0</v>
      </c>
      <c r="Q1488" s="18">
        <f t="shared" si="462"/>
        <v>0</v>
      </c>
      <c r="R1488" s="18">
        <f t="shared" si="462"/>
        <v>0</v>
      </c>
      <c r="S1488" s="18">
        <f t="shared" si="462"/>
        <v>0</v>
      </c>
      <c r="T1488" s="18">
        <f t="shared" si="462"/>
        <v>0</v>
      </c>
      <c r="U1488" s="10">
        <f t="shared" si="458"/>
        <v>0</v>
      </c>
    </row>
    <row r="1489" spans="2:21">
      <c r="B1489" s="6"/>
      <c r="C1489" s="6"/>
      <c r="D1489" s="6">
        <v>3110</v>
      </c>
      <c r="E1489" s="17" t="s">
        <v>347</v>
      </c>
      <c r="F1489" s="18">
        <v>84345</v>
      </c>
      <c r="G1489" s="9">
        <v>0</v>
      </c>
      <c r="H1489" s="9">
        <v>0</v>
      </c>
      <c r="I1489" s="9">
        <v>0</v>
      </c>
      <c r="J1489" s="9">
        <v>0</v>
      </c>
      <c r="K1489" s="9">
        <v>0</v>
      </c>
      <c r="L1489" s="9">
        <v>0</v>
      </c>
      <c r="M1489" s="9">
        <v>0</v>
      </c>
      <c r="N1489" s="9">
        <v>0</v>
      </c>
      <c r="O1489" s="9">
        <v>0</v>
      </c>
      <c r="P1489" s="9">
        <v>0</v>
      </c>
      <c r="Q1489" s="9">
        <v>0</v>
      </c>
      <c r="R1489" s="9">
        <v>0</v>
      </c>
      <c r="S1489" s="9">
        <v>0</v>
      </c>
      <c r="T1489" s="9">
        <v>0</v>
      </c>
      <c r="U1489" s="10">
        <f t="shared" si="458"/>
        <v>0</v>
      </c>
    </row>
    <row r="1490" spans="2:21">
      <c r="B1490" s="5" t="s">
        <v>399</v>
      </c>
      <c r="C1490" s="6"/>
      <c r="D1490" s="6"/>
      <c r="E1490" s="17" t="s">
        <v>400</v>
      </c>
      <c r="F1490" s="9">
        <f t="shared" ref="F1490:T1490" si="463">SUM(F1491+F1501+F1513+F1520+F1525+F1528+F1511)</f>
        <v>81107461</v>
      </c>
      <c r="G1490" s="9">
        <f t="shared" si="463"/>
        <v>86433000</v>
      </c>
      <c r="H1490" s="9">
        <f t="shared" si="463"/>
        <v>86433000</v>
      </c>
      <c r="I1490" s="9">
        <f t="shared" si="463"/>
        <v>2658020</v>
      </c>
      <c r="J1490" s="9">
        <f t="shared" si="463"/>
        <v>2104306</v>
      </c>
      <c r="K1490" s="9">
        <f t="shared" si="463"/>
        <v>553714</v>
      </c>
      <c r="L1490" s="9">
        <f t="shared" si="463"/>
        <v>0</v>
      </c>
      <c r="M1490" s="9">
        <f t="shared" si="463"/>
        <v>83774980</v>
      </c>
      <c r="N1490" s="9">
        <f t="shared" si="463"/>
        <v>0</v>
      </c>
      <c r="O1490" s="9">
        <f t="shared" si="463"/>
        <v>0</v>
      </c>
      <c r="P1490" s="9">
        <f t="shared" si="463"/>
        <v>0</v>
      </c>
      <c r="Q1490" s="9">
        <f t="shared" si="463"/>
        <v>0</v>
      </c>
      <c r="R1490" s="9">
        <f t="shared" si="463"/>
        <v>0</v>
      </c>
      <c r="S1490" s="9">
        <f t="shared" si="463"/>
        <v>0</v>
      </c>
      <c r="T1490" s="9">
        <f t="shared" si="463"/>
        <v>0</v>
      </c>
      <c r="U1490" s="10">
        <f t="shared" si="458"/>
        <v>1.0656602849397543</v>
      </c>
    </row>
    <row r="1491" spans="2:21">
      <c r="B1491" s="11"/>
      <c r="C1491" s="6" t="s">
        <v>401</v>
      </c>
      <c r="D1491" s="6"/>
      <c r="E1491" s="17" t="s">
        <v>402</v>
      </c>
      <c r="F1491" s="9">
        <f t="shared" ref="F1491:T1491" si="464">SUM(F1492:F1500)</f>
        <v>57091000</v>
      </c>
      <c r="G1491" s="9">
        <f t="shared" si="464"/>
        <v>62809000</v>
      </c>
      <c r="H1491" s="9">
        <f t="shared" si="464"/>
        <v>62809000</v>
      </c>
      <c r="I1491" s="9">
        <f t="shared" si="464"/>
        <v>538453</v>
      </c>
      <c r="J1491" s="9">
        <f t="shared" si="464"/>
        <v>323070</v>
      </c>
      <c r="K1491" s="9">
        <f t="shared" si="464"/>
        <v>215383</v>
      </c>
      <c r="L1491" s="9">
        <f t="shared" si="464"/>
        <v>0</v>
      </c>
      <c r="M1491" s="9">
        <f t="shared" si="464"/>
        <v>62270547</v>
      </c>
      <c r="N1491" s="9">
        <f t="shared" si="464"/>
        <v>0</v>
      </c>
      <c r="O1491" s="9">
        <f t="shared" si="464"/>
        <v>0</v>
      </c>
      <c r="P1491" s="9">
        <f t="shared" si="464"/>
        <v>0</v>
      </c>
      <c r="Q1491" s="9">
        <f t="shared" si="464"/>
        <v>0</v>
      </c>
      <c r="R1491" s="9">
        <f t="shared" si="464"/>
        <v>0</v>
      </c>
      <c r="S1491" s="9">
        <f t="shared" si="464"/>
        <v>0</v>
      </c>
      <c r="T1491" s="9">
        <f t="shared" si="464"/>
        <v>0</v>
      </c>
      <c r="U1491" s="10">
        <f t="shared" si="458"/>
        <v>1.1001558914715104</v>
      </c>
    </row>
    <row r="1492" spans="2:21">
      <c r="B1492" s="11"/>
      <c r="C1492" s="6"/>
      <c r="D1492" s="6" t="s">
        <v>346</v>
      </c>
      <c r="E1492" s="17" t="s">
        <v>347</v>
      </c>
      <c r="F1492" s="18">
        <v>56605727</v>
      </c>
      <c r="G1492" s="9">
        <v>62270547</v>
      </c>
      <c r="H1492" s="9">
        <v>62270547</v>
      </c>
      <c r="I1492" s="9">
        <v>0</v>
      </c>
      <c r="J1492" s="9">
        <v>0</v>
      </c>
      <c r="K1492" s="9">
        <v>0</v>
      </c>
      <c r="L1492" s="9">
        <v>0</v>
      </c>
      <c r="M1492" s="9">
        <v>62270547</v>
      </c>
      <c r="N1492" s="9">
        <v>0</v>
      </c>
      <c r="O1492" s="9">
        <v>0</v>
      </c>
      <c r="P1492" s="9">
        <v>0</v>
      </c>
      <c r="Q1492" s="9">
        <v>0</v>
      </c>
      <c r="R1492" s="9">
        <v>0</v>
      </c>
      <c r="S1492" s="9">
        <v>0</v>
      </c>
      <c r="T1492" s="9">
        <v>0</v>
      </c>
      <c r="U1492" s="10">
        <f t="shared" si="458"/>
        <v>1.100075033043918</v>
      </c>
    </row>
    <row r="1493" spans="2:21">
      <c r="B1493" s="11"/>
      <c r="C1493" s="6"/>
      <c r="D1493" s="6" t="s">
        <v>120</v>
      </c>
      <c r="E1493" s="17" t="s">
        <v>77</v>
      </c>
      <c r="F1493" s="18">
        <v>295226</v>
      </c>
      <c r="G1493" s="9">
        <v>260000</v>
      </c>
      <c r="H1493" s="9">
        <v>260000</v>
      </c>
      <c r="I1493" s="9">
        <v>260000</v>
      </c>
      <c r="J1493" s="9">
        <v>260000</v>
      </c>
      <c r="K1493" s="9">
        <v>0</v>
      </c>
      <c r="L1493" s="9">
        <v>0</v>
      </c>
      <c r="M1493" s="9">
        <v>0</v>
      </c>
      <c r="N1493" s="9">
        <v>0</v>
      </c>
      <c r="O1493" s="9">
        <v>0</v>
      </c>
      <c r="P1493" s="9">
        <v>0</v>
      </c>
      <c r="Q1493" s="9">
        <v>0</v>
      </c>
      <c r="R1493" s="9">
        <v>0</v>
      </c>
      <c r="S1493" s="9">
        <v>0</v>
      </c>
      <c r="T1493" s="9">
        <v>0</v>
      </c>
      <c r="U1493" s="10">
        <f t="shared" si="458"/>
        <v>0.88068124081212362</v>
      </c>
    </row>
    <row r="1494" spans="2:21">
      <c r="B1494" s="11"/>
      <c r="C1494" s="6"/>
      <c r="D1494" s="6" t="s">
        <v>121</v>
      </c>
      <c r="E1494" s="17" t="s">
        <v>78</v>
      </c>
      <c r="F1494" s="18">
        <v>9893</v>
      </c>
      <c r="G1494" s="9">
        <v>12000</v>
      </c>
      <c r="H1494" s="9">
        <v>12000</v>
      </c>
      <c r="I1494" s="9">
        <v>12000</v>
      </c>
      <c r="J1494" s="9">
        <v>12000</v>
      </c>
      <c r="K1494" s="9">
        <v>0</v>
      </c>
      <c r="L1494" s="9">
        <v>0</v>
      </c>
      <c r="M1494" s="9">
        <v>0</v>
      </c>
      <c r="N1494" s="9">
        <v>0</v>
      </c>
      <c r="O1494" s="9">
        <v>0</v>
      </c>
      <c r="P1494" s="9">
        <v>0</v>
      </c>
      <c r="Q1494" s="9">
        <v>0</v>
      </c>
      <c r="R1494" s="9">
        <v>0</v>
      </c>
      <c r="S1494" s="9">
        <v>0</v>
      </c>
      <c r="T1494" s="9">
        <v>0</v>
      </c>
      <c r="U1494" s="10">
        <f t="shared" si="458"/>
        <v>1.2129788739512788</v>
      </c>
    </row>
    <row r="1495" spans="2:21">
      <c r="B1495" s="11"/>
      <c r="C1495" s="6"/>
      <c r="D1495" s="6" t="s">
        <v>122</v>
      </c>
      <c r="E1495" s="17" t="s">
        <v>79</v>
      </c>
      <c r="F1495" s="18">
        <v>54507</v>
      </c>
      <c r="G1495" s="9">
        <v>44700</v>
      </c>
      <c r="H1495" s="9">
        <v>44700</v>
      </c>
      <c r="I1495" s="9">
        <v>44700</v>
      </c>
      <c r="J1495" s="9">
        <v>44700</v>
      </c>
      <c r="K1495" s="9">
        <v>0</v>
      </c>
      <c r="L1495" s="9">
        <v>0</v>
      </c>
      <c r="M1495" s="9">
        <v>0</v>
      </c>
      <c r="N1495" s="9">
        <v>0</v>
      </c>
      <c r="O1495" s="9">
        <v>0</v>
      </c>
      <c r="P1495" s="9">
        <v>0</v>
      </c>
      <c r="Q1495" s="9">
        <v>0</v>
      </c>
      <c r="R1495" s="9">
        <v>0</v>
      </c>
      <c r="S1495" s="9">
        <v>0</v>
      </c>
      <c r="T1495" s="9">
        <v>0</v>
      </c>
      <c r="U1495" s="10">
        <f t="shared" si="458"/>
        <v>0.82007815509934501</v>
      </c>
    </row>
    <row r="1496" spans="2:21">
      <c r="B1496" s="11"/>
      <c r="C1496" s="6"/>
      <c r="D1496" s="6" t="s">
        <v>123</v>
      </c>
      <c r="E1496" s="17" t="s">
        <v>80</v>
      </c>
      <c r="F1496" s="18">
        <v>7468</v>
      </c>
      <c r="G1496" s="9">
        <v>6370</v>
      </c>
      <c r="H1496" s="9">
        <v>6370</v>
      </c>
      <c r="I1496" s="9">
        <v>6370</v>
      </c>
      <c r="J1496" s="9">
        <v>6370</v>
      </c>
      <c r="K1496" s="9">
        <v>0</v>
      </c>
      <c r="L1496" s="9">
        <v>0</v>
      </c>
      <c r="M1496" s="9">
        <v>0</v>
      </c>
      <c r="N1496" s="9">
        <v>0</v>
      </c>
      <c r="O1496" s="9">
        <v>0</v>
      </c>
      <c r="P1496" s="9">
        <v>0</v>
      </c>
      <c r="Q1496" s="9">
        <v>0</v>
      </c>
      <c r="R1496" s="9">
        <v>0</v>
      </c>
      <c r="S1496" s="9">
        <v>0</v>
      </c>
      <c r="T1496" s="9">
        <v>0</v>
      </c>
      <c r="U1496" s="10">
        <f t="shared" si="458"/>
        <v>0.85297268344938404</v>
      </c>
    </row>
    <row r="1497" spans="2:21">
      <c r="B1497" s="11"/>
      <c r="C1497" s="6"/>
      <c r="D1497" s="6" t="s">
        <v>125</v>
      </c>
      <c r="E1497" s="17" t="s">
        <v>65</v>
      </c>
      <c r="F1497" s="18">
        <v>34340</v>
      </c>
      <c r="G1497" s="9">
        <v>120000</v>
      </c>
      <c r="H1497" s="9">
        <v>120000</v>
      </c>
      <c r="I1497" s="9">
        <v>120000</v>
      </c>
      <c r="J1497" s="9">
        <v>0</v>
      </c>
      <c r="K1497" s="9">
        <v>120000</v>
      </c>
      <c r="L1497" s="9">
        <v>0</v>
      </c>
      <c r="M1497" s="9">
        <v>0</v>
      </c>
      <c r="N1497" s="9">
        <v>0</v>
      </c>
      <c r="O1497" s="9">
        <v>0</v>
      </c>
      <c r="P1497" s="9">
        <v>0</v>
      </c>
      <c r="Q1497" s="9">
        <v>0</v>
      </c>
      <c r="R1497" s="9">
        <v>0</v>
      </c>
      <c r="S1497" s="9">
        <v>0</v>
      </c>
      <c r="T1497" s="9">
        <v>0</v>
      </c>
      <c r="U1497" s="10">
        <f t="shared" si="458"/>
        <v>3.4944670937682005</v>
      </c>
    </row>
    <row r="1498" spans="2:21">
      <c r="B1498" s="6"/>
      <c r="C1498" s="6"/>
      <c r="D1498" s="6">
        <v>4270</v>
      </c>
      <c r="E1498" s="17" t="s">
        <v>98</v>
      </c>
      <c r="F1498" s="18">
        <v>300</v>
      </c>
      <c r="G1498" s="9">
        <v>0</v>
      </c>
      <c r="H1498" s="9">
        <v>0</v>
      </c>
      <c r="I1498" s="9">
        <v>0</v>
      </c>
      <c r="J1498" s="9">
        <v>0</v>
      </c>
      <c r="K1498" s="9">
        <v>0</v>
      </c>
      <c r="L1498" s="9">
        <v>0</v>
      </c>
      <c r="M1498" s="9">
        <v>0</v>
      </c>
      <c r="N1498" s="9">
        <v>0</v>
      </c>
      <c r="O1498" s="9">
        <v>0</v>
      </c>
      <c r="P1498" s="9">
        <v>0</v>
      </c>
      <c r="Q1498" s="9">
        <v>0</v>
      </c>
      <c r="R1498" s="9">
        <v>0</v>
      </c>
      <c r="S1498" s="9">
        <v>0</v>
      </c>
      <c r="T1498" s="9">
        <v>0</v>
      </c>
      <c r="U1498" s="10">
        <f t="shared" si="458"/>
        <v>0</v>
      </c>
    </row>
    <row r="1499" spans="2:21">
      <c r="B1499" s="11"/>
      <c r="C1499" s="6"/>
      <c r="D1499" s="6" t="s">
        <v>37</v>
      </c>
      <c r="E1499" s="17" t="s">
        <v>38</v>
      </c>
      <c r="F1499" s="18">
        <v>81080</v>
      </c>
      <c r="G1499" s="9">
        <v>92924</v>
      </c>
      <c r="H1499" s="9">
        <v>92924</v>
      </c>
      <c r="I1499" s="9">
        <v>92924</v>
      </c>
      <c r="J1499" s="9">
        <v>0</v>
      </c>
      <c r="K1499" s="9">
        <v>92924</v>
      </c>
      <c r="L1499" s="9">
        <v>0</v>
      </c>
      <c r="M1499" s="9">
        <v>0</v>
      </c>
      <c r="N1499" s="9">
        <v>0</v>
      </c>
      <c r="O1499" s="9">
        <v>0</v>
      </c>
      <c r="P1499" s="9">
        <v>0</v>
      </c>
      <c r="Q1499" s="9">
        <v>0</v>
      </c>
      <c r="R1499" s="9">
        <v>0</v>
      </c>
      <c r="S1499" s="9">
        <v>0</v>
      </c>
      <c r="T1499" s="9">
        <v>0</v>
      </c>
      <c r="U1499" s="10">
        <f t="shared" si="458"/>
        <v>1.1460779477059695</v>
      </c>
    </row>
    <row r="1500" spans="2:21">
      <c r="B1500" s="11"/>
      <c r="C1500" s="6"/>
      <c r="D1500" s="6" t="s">
        <v>130</v>
      </c>
      <c r="E1500" s="17" t="s">
        <v>83</v>
      </c>
      <c r="F1500" s="18">
        <v>2459</v>
      </c>
      <c r="G1500" s="9">
        <v>2459</v>
      </c>
      <c r="H1500" s="9">
        <v>2459</v>
      </c>
      <c r="I1500" s="9">
        <v>2459</v>
      </c>
      <c r="J1500" s="9">
        <v>0</v>
      </c>
      <c r="K1500" s="9">
        <v>2459</v>
      </c>
      <c r="L1500" s="9">
        <v>0</v>
      </c>
      <c r="M1500" s="9">
        <v>0</v>
      </c>
      <c r="N1500" s="9">
        <v>0</v>
      </c>
      <c r="O1500" s="9">
        <v>0</v>
      </c>
      <c r="P1500" s="9">
        <v>0</v>
      </c>
      <c r="Q1500" s="9">
        <v>0</v>
      </c>
      <c r="R1500" s="9">
        <v>0</v>
      </c>
      <c r="S1500" s="9">
        <v>0</v>
      </c>
      <c r="T1500" s="9">
        <v>0</v>
      </c>
      <c r="U1500" s="10">
        <f t="shared" si="458"/>
        <v>1</v>
      </c>
    </row>
    <row r="1501" spans="2:21" ht="33.75">
      <c r="B1501" s="11"/>
      <c r="C1501" s="6" t="s">
        <v>405</v>
      </c>
      <c r="D1501" s="6"/>
      <c r="E1501" s="17" t="s">
        <v>406</v>
      </c>
      <c r="F1501" s="9">
        <f t="shared" ref="F1501:T1501" si="465">SUM(F1502:F1510)</f>
        <v>21181106</v>
      </c>
      <c r="G1501" s="9">
        <f t="shared" si="465"/>
        <v>20927000</v>
      </c>
      <c r="H1501" s="9">
        <f t="shared" si="465"/>
        <v>20927000</v>
      </c>
      <c r="I1501" s="9">
        <f t="shared" si="465"/>
        <v>1847227</v>
      </c>
      <c r="J1501" s="9">
        <f t="shared" si="465"/>
        <v>1722603</v>
      </c>
      <c r="K1501" s="9">
        <f t="shared" si="465"/>
        <v>124624</v>
      </c>
      <c r="L1501" s="9">
        <f t="shared" si="465"/>
        <v>0</v>
      </c>
      <c r="M1501" s="9">
        <f t="shared" si="465"/>
        <v>19079773</v>
      </c>
      <c r="N1501" s="9">
        <f t="shared" si="465"/>
        <v>0</v>
      </c>
      <c r="O1501" s="9">
        <f t="shared" si="465"/>
        <v>0</v>
      </c>
      <c r="P1501" s="9">
        <f t="shared" si="465"/>
        <v>0</v>
      </c>
      <c r="Q1501" s="9">
        <f t="shared" si="465"/>
        <v>0</v>
      </c>
      <c r="R1501" s="9">
        <f t="shared" si="465"/>
        <v>0</v>
      </c>
      <c r="S1501" s="9">
        <f t="shared" si="465"/>
        <v>0</v>
      </c>
      <c r="T1501" s="9">
        <f t="shared" si="465"/>
        <v>0</v>
      </c>
      <c r="U1501" s="10">
        <f t="shared" ref="U1501:U1531" si="466">G1501/F1501</f>
        <v>0.98800317603811627</v>
      </c>
    </row>
    <row r="1502" spans="2:21">
      <c r="B1502" s="11"/>
      <c r="C1502" s="6"/>
      <c r="D1502" s="6" t="s">
        <v>346</v>
      </c>
      <c r="E1502" s="17" t="s">
        <v>347</v>
      </c>
      <c r="F1502" s="18">
        <v>19546806</v>
      </c>
      <c r="G1502" s="9">
        <v>19079773</v>
      </c>
      <c r="H1502" s="9">
        <v>19079773</v>
      </c>
      <c r="I1502" s="9">
        <v>0</v>
      </c>
      <c r="J1502" s="9">
        <v>0</v>
      </c>
      <c r="K1502" s="9">
        <v>0</v>
      </c>
      <c r="L1502" s="9">
        <v>0</v>
      </c>
      <c r="M1502" s="9">
        <v>19079773</v>
      </c>
      <c r="N1502" s="9">
        <v>0</v>
      </c>
      <c r="O1502" s="9">
        <v>0</v>
      </c>
      <c r="P1502" s="9">
        <v>0</v>
      </c>
      <c r="Q1502" s="9">
        <v>0</v>
      </c>
      <c r="R1502" s="9">
        <v>0</v>
      </c>
      <c r="S1502" s="9">
        <v>0</v>
      </c>
      <c r="T1502" s="9">
        <v>0</v>
      </c>
      <c r="U1502" s="10">
        <f t="shared" si="466"/>
        <v>0.97610694043824853</v>
      </c>
    </row>
    <row r="1503" spans="2:21">
      <c r="B1503" s="11"/>
      <c r="C1503" s="6"/>
      <c r="D1503" s="6" t="s">
        <v>120</v>
      </c>
      <c r="E1503" s="17" t="s">
        <v>77</v>
      </c>
      <c r="F1503" s="18">
        <v>389971</v>
      </c>
      <c r="G1503" s="9">
        <v>400000</v>
      </c>
      <c r="H1503" s="9">
        <v>400000</v>
      </c>
      <c r="I1503" s="9">
        <v>400000</v>
      </c>
      <c r="J1503" s="9">
        <v>400000</v>
      </c>
      <c r="K1503" s="9">
        <v>0</v>
      </c>
      <c r="L1503" s="9">
        <v>0</v>
      </c>
      <c r="M1503" s="9">
        <v>0</v>
      </c>
      <c r="N1503" s="9">
        <v>0</v>
      </c>
      <c r="O1503" s="9">
        <v>0</v>
      </c>
      <c r="P1503" s="9">
        <v>0</v>
      </c>
      <c r="Q1503" s="9">
        <v>0</v>
      </c>
      <c r="R1503" s="9">
        <v>0</v>
      </c>
      <c r="S1503" s="9">
        <v>0</v>
      </c>
      <c r="T1503" s="9">
        <v>0</v>
      </c>
      <c r="U1503" s="10">
        <f t="shared" si="466"/>
        <v>1.0257172969272075</v>
      </c>
    </row>
    <row r="1504" spans="2:21">
      <c r="B1504" s="11"/>
      <c r="C1504" s="6"/>
      <c r="D1504" s="6" t="s">
        <v>121</v>
      </c>
      <c r="E1504" s="17" t="s">
        <v>78</v>
      </c>
      <c r="F1504" s="18">
        <v>32754</v>
      </c>
      <c r="G1504" s="9">
        <v>35000</v>
      </c>
      <c r="H1504" s="9">
        <v>35000</v>
      </c>
      <c r="I1504" s="9">
        <v>35000</v>
      </c>
      <c r="J1504" s="9">
        <v>35000</v>
      </c>
      <c r="K1504" s="9">
        <v>0</v>
      </c>
      <c r="L1504" s="9">
        <v>0</v>
      </c>
      <c r="M1504" s="9">
        <v>0</v>
      </c>
      <c r="N1504" s="9">
        <v>0</v>
      </c>
      <c r="O1504" s="9">
        <v>0</v>
      </c>
      <c r="P1504" s="9">
        <v>0</v>
      </c>
      <c r="Q1504" s="9">
        <v>0</v>
      </c>
      <c r="R1504" s="9">
        <v>0</v>
      </c>
      <c r="S1504" s="9">
        <v>0</v>
      </c>
      <c r="T1504" s="9">
        <v>0</v>
      </c>
      <c r="U1504" s="10">
        <f t="shared" si="466"/>
        <v>1.0685717774928254</v>
      </c>
    </row>
    <row r="1505" spans="2:21">
      <c r="B1505" s="11"/>
      <c r="C1505" s="6"/>
      <c r="D1505" s="6" t="s">
        <v>122</v>
      </c>
      <c r="E1505" s="17" t="s">
        <v>79</v>
      </c>
      <c r="F1505" s="18">
        <v>1106020</v>
      </c>
      <c r="G1505" s="9">
        <v>1272800</v>
      </c>
      <c r="H1505" s="9">
        <v>1272800</v>
      </c>
      <c r="I1505" s="9">
        <v>1272800</v>
      </c>
      <c r="J1505" s="9">
        <v>1272800</v>
      </c>
      <c r="K1505" s="9">
        <v>0</v>
      </c>
      <c r="L1505" s="9">
        <v>0</v>
      </c>
      <c r="M1505" s="9">
        <v>0</v>
      </c>
      <c r="N1505" s="9">
        <v>0</v>
      </c>
      <c r="O1505" s="9">
        <v>0</v>
      </c>
      <c r="P1505" s="9">
        <v>0</v>
      </c>
      <c r="Q1505" s="9">
        <v>0</v>
      </c>
      <c r="R1505" s="9">
        <v>0</v>
      </c>
      <c r="S1505" s="9">
        <v>0</v>
      </c>
      <c r="T1505" s="9">
        <v>0</v>
      </c>
      <c r="U1505" s="10">
        <f t="shared" si="466"/>
        <v>1.1507929332200142</v>
      </c>
    </row>
    <row r="1506" spans="2:21">
      <c r="B1506" s="11"/>
      <c r="C1506" s="6"/>
      <c r="D1506" s="6" t="s">
        <v>123</v>
      </c>
      <c r="E1506" s="17" t="s">
        <v>80</v>
      </c>
      <c r="F1506" s="18">
        <v>9412</v>
      </c>
      <c r="G1506" s="9">
        <v>14803</v>
      </c>
      <c r="H1506" s="9">
        <v>14803</v>
      </c>
      <c r="I1506" s="9">
        <v>14803</v>
      </c>
      <c r="J1506" s="9">
        <v>14803</v>
      </c>
      <c r="K1506" s="9">
        <v>0</v>
      </c>
      <c r="L1506" s="9">
        <v>0</v>
      </c>
      <c r="M1506" s="9">
        <v>0</v>
      </c>
      <c r="N1506" s="9">
        <v>0</v>
      </c>
      <c r="O1506" s="9">
        <v>0</v>
      </c>
      <c r="P1506" s="9">
        <v>0</v>
      </c>
      <c r="Q1506" s="9">
        <v>0</v>
      </c>
      <c r="R1506" s="9">
        <v>0</v>
      </c>
      <c r="S1506" s="9">
        <v>0</v>
      </c>
      <c r="T1506" s="9">
        <v>0</v>
      </c>
      <c r="U1506" s="10">
        <f t="shared" si="466"/>
        <v>1.5727794305142371</v>
      </c>
    </row>
    <row r="1507" spans="2:21">
      <c r="B1507" s="11"/>
      <c r="C1507" s="6"/>
      <c r="D1507" s="6" t="s">
        <v>125</v>
      </c>
      <c r="E1507" s="17" t="s">
        <v>65</v>
      </c>
      <c r="F1507" s="18">
        <v>25496</v>
      </c>
      <c r="G1507" s="9">
        <v>56000</v>
      </c>
      <c r="H1507" s="9">
        <v>56000</v>
      </c>
      <c r="I1507" s="9">
        <v>56000</v>
      </c>
      <c r="J1507" s="9">
        <v>0</v>
      </c>
      <c r="K1507" s="9">
        <v>56000</v>
      </c>
      <c r="L1507" s="9">
        <v>0</v>
      </c>
      <c r="M1507" s="9">
        <v>0</v>
      </c>
      <c r="N1507" s="9">
        <v>0</v>
      </c>
      <c r="O1507" s="9">
        <v>0</v>
      </c>
      <c r="P1507" s="9">
        <v>0</v>
      </c>
      <c r="Q1507" s="9">
        <v>0</v>
      </c>
      <c r="R1507" s="9">
        <v>0</v>
      </c>
      <c r="S1507" s="9">
        <v>0</v>
      </c>
      <c r="T1507" s="9">
        <v>0</v>
      </c>
      <c r="U1507" s="10">
        <f t="shared" si="466"/>
        <v>2.1964229683087542</v>
      </c>
    </row>
    <row r="1508" spans="2:21">
      <c r="B1508" s="11"/>
      <c r="C1508" s="6"/>
      <c r="D1508" s="6" t="s">
        <v>37</v>
      </c>
      <c r="E1508" s="17" t="s">
        <v>38</v>
      </c>
      <c r="F1508" s="18">
        <v>55124</v>
      </c>
      <c r="G1508" s="9">
        <v>52101</v>
      </c>
      <c r="H1508" s="9">
        <v>52101</v>
      </c>
      <c r="I1508" s="9">
        <v>52101</v>
      </c>
      <c r="J1508" s="9">
        <v>0</v>
      </c>
      <c r="K1508" s="9">
        <v>52101</v>
      </c>
      <c r="L1508" s="9">
        <v>0</v>
      </c>
      <c r="M1508" s="9">
        <v>0</v>
      </c>
      <c r="N1508" s="9">
        <v>0</v>
      </c>
      <c r="O1508" s="9">
        <v>0</v>
      </c>
      <c r="P1508" s="9">
        <v>0</v>
      </c>
      <c r="Q1508" s="9">
        <v>0</v>
      </c>
      <c r="R1508" s="9">
        <v>0</v>
      </c>
      <c r="S1508" s="9">
        <v>0</v>
      </c>
      <c r="T1508" s="9">
        <v>0</v>
      </c>
      <c r="U1508" s="10">
        <f t="shared" si="466"/>
        <v>0.94516000290254698</v>
      </c>
    </row>
    <row r="1509" spans="2:21">
      <c r="B1509" s="11"/>
      <c r="C1509" s="6"/>
      <c r="D1509" s="6" t="s">
        <v>130</v>
      </c>
      <c r="E1509" s="17" t="s">
        <v>83</v>
      </c>
      <c r="F1509" s="18">
        <v>13523</v>
      </c>
      <c r="G1509" s="9">
        <v>13523</v>
      </c>
      <c r="H1509" s="9">
        <v>13523</v>
      </c>
      <c r="I1509" s="9">
        <v>13523</v>
      </c>
      <c r="J1509" s="9">
        <v>0</v>
      </c>
      <c r="K1509" s="9">
        <v>13523</v>
      </c>
      <c r="L1509" s="9">
        <v>0</v>
      </c>
      <c r="M1509" s="9">
        <v>0</v>
      </c>
      <c r="N1509" s="9">
        <v>0</v>
      </c>
      <c r="O1509" s="9">
        <v>0</v>
      </c>
      <c r="P1509" s="9">
        <v>0</v>
      </c>
      <c r="Q1509" s="9">
        <v>0</v>
      </c>
      <c r="R1509" s="9">
        <v>0</v>
      </c>
      <c r="S1509" s="9">
        <v>0</v>
      </c>
      <c r="T1509" s="9">
        <v>0</v>
      </c>
      <c r="U1509" s="10">
        <f t="shared" si="466"/>
        <v>1</v>
      </c>
    </row>
    <row r="1510" spans="2:21" ht="22.5">
      <c r="B1510" s="11"/>
      <c r="C1510" s="6"/>
      <c r="D1510" s="6" t="s">
        <v>168</v>
      </c>
      <c r="E1510" s="17" t="s">
        <v>169</v>
      </c>
      <c r="F1510" s="18">
        <v>2000</v>
      </c>
      <c r="G1510" s="9">
        <v>3000</v>
      </c>
      <c r="H1510" s="9">
        <v>3000</v>
      </c>
      <c r="I1510" s="9">
        <v>3000</v>
      </c>
      <c r="J1510" s="9">
        <v>0</v>
      </c>
      <c r="K1510" s="9">
        <v>3000</v>
      </c>
      <c r="L1510" s="9">
        <v>0</v>
      </c>
      <c r="M1510" s="9">
        <v>0</v>
      </c>
      <c r="N1510" s="9">
        <v>0</v>
      </c>
      <c r="O1510" s="9">
        <v>0</v>
      </c>
      <c r="P1510" s="9">
        <v>0</v>
      </c>
      <c r="Q1510" s="9">
        <v>0</v>
      </c>
      <c r="R1510" s="9">
        <v>0</v>
      </c>
      <c r="S1510" s="9">
        <v>0</v>
      </c>
      <c r="T1510" s="9">
        <v>0</v>
      </c>
      <c r="U1510" s="10">
        <f t="shared" si="466"/>
        <v>1.5</v>
      </c>
    </row>
    <row r="1511" spans="2:21">
      <c r="B1511" s="6"/>
      <c r="C1511" s="6">
        <v>85503</v>
      </c>
      <c r="D1511" s="6"/>
      <c r="E1511" s="17" t="s">
        <v>510</v>
      </c>
      <c r="F1511" s="18">
        <f t="shared" ref="F1511:T1511" si="467">SUM(F1512)</f>
        <v>1493</v>
      </c>
      <c r="G1511" s="18">
        <f t="shared" si="467"/>
        <v>0</v>
      </c>
      <c r="H1511" s="18">
        <f t="shared" si="467"/>
        <v>0</v>
      </c>
      <c r="I1511" s="18">
        <f t="shared" si="467"/>
        <v>0</v>
      </c>
      <c r="J1511" s="18">
        <f t="shared" si="467"/>
        <v>0</v>
      </c>
      <c r="K1511" s="18">
        <f t="shared" si="467"/>
        <v>0</v>
      </c>
      <c r="L1511" s="18">
        <f t="shared" si="467"/>
        <v>0</v>
      </c>
      <c r="M1511" s="18">
        <f t="shared" si="467"/>
        <v>0</v>
      </c>
      <c r="N1511" s="18">
        <f t="shared" si="467"/>
        <v>0</v>
      </c>
      <c r="O1511" s="18">
        <f t="shared" si="467"/>
        <v>0</v>
      </c>
      <c r="P1511" s="18">
        <f t="shared" si="467"/>
        <v>0</v>
      </c>
      <c r="Q1511" s="18">
        <f t="shared" si="467"/>
        <v>0</v>
      </c>
      <c r="R1511" s="18">
        <f t="shared" si="467"/>
        <v>0</v>
      </c>
      <c r="S1511" s="18">
        <f t="shared" si="467"/>
        <v>0</v>
      </c>
      <c r="T1511" s="18">
        <f t="shared" si="467"/>
        <v>0</v>
      </c>
      <c r="U1511" s="10">
        <f t="shared" si="466"/>
        <v>0</v>
      </c>
    </row>
    <row r="1512" spans="2:21">
      <c r="B1512" s="6"/>
      <c r="C1512" s="6"/>
      <c r="D1512" s="6">
        <v>4210</v>
      </c>
      <c r="E1512" s="17" t="s">
        <v>65</v>
      </c>
      <c r="F1512" s="18">
        <v>1493</v>
      </c>
      <c r="G1512" s="9">
        <v>0</v>
      </c>
      <c r="H1512" s="9">
        <v>0</v>
      </c>
      <c r="I1512" s="9">
        <v>0</v>
      </c>
      <c r="J1512" s="9">
        <v>0</v>
      </c>
      <c r="K1512" s="9">
        <v>0</v>
      </c>
      <c r="L1512" s="9">
        <v>0</v>
      </c>
      <c r="M1512" s="9">
        <v>0</v>
      </c>
      <c r="N1512" s="9">
        <v>0</v>
      </c>
      <c r="O1512" s="9">
        <v>0</v>
      </c>
      <c r="P1512" s="9">
        <v>0</v>
      </c>
      <c r="Q1512" s="9">
        <v>0</v>
      </c>
      <c r="R1512" s="9">
        <v>0</v>
      </c>
      <c r="S1512" s="9">
        <v>0</v>
      </c>
      <c r="T1512" s="9">
        <v>0</v>
      </c>
      <c r="U1512" s="10">
        <f t="shared" si="466"/>
        <v>0</v>
      </c>
    </row>
    <row r="1513" spans="2:21">
      <c r="B1513" s="11"/>
      <c r="C1513" s="6" t="s">
        <v>511</v>
      </c>
      <c r="D1513" s="6"/>
      <c r="E1513" s="17" t="s">
        <v>407</v>
      </c>
      <c r="F1513" s="9">
        <f t="shared" ref="F1513:T1513" si="468">SUM(F1514:F1519)</f>
        <v>2159320</v>
      </c>
      <c r="G1513" s="9">
        <f t="shared" si="468"/>
        <v>2051000</v>
      </c>
      <c r="H1513" s="9">
        <f t="shared" si="468"/>
        <v>2051000</v>
      </c>
      <c r="I1513" s="9">
        <f t="shared" si="468"/>
        <v>65900</v>
      </c>
      <c r="J1513" s="9">
        <f t="shared" si="468"/>
        <v>54193</v>
      </c>
      <c r="K1513" s="9">
        <f t="shared" si="468"/>
        <v>11707</v>
      </c>
      <c r="L1513" s="9">
        <f t="shared" si="468"/>
        <v>0</v>
      </c>
      <c r="M1513" s="9">
        <f t="shared" si="468"/>
        <v>1985100</v>
      </c>
      <c r="N1513" s="9">
        <f t="shared" si="468"/>
        <v>0</v>
      </c>
      <c r="O1513" s="9">
        <f t="shared" si="468"/>
        <v>0</v>
      </c>
      <c r="P1513" s="9">
        <f t="shared" si="468"/>
        <v>0</v>
      </c>
      <c r="Q1513" s="9">
        <f t="shared" si="468"/>
        <v>0</v>
      </c>
      <c r="R1513" s="9">
        <f t="shared" si="468"/>
        <v>0</v>
      </c>
      <c r="S1513" s="9">
        <f t="shared" si="468"/>
        <v>0</v>
      </c>
      <c r="T1513" s="9">
        <f t="shared" si="468"/>
        <v>0</v>
      </c>
      <c r="U1513" s="10">
        <f t="shared" si="466"/>
        <v>0.94983605950021299</v>
      </c>
    </row>
    <row r="1514" spans="2:21">
      <c r="B1514" s="11"/>
      <c r="C1514" s="6"/>
      <c r="D1514" s="6" t="s">
        <v>346</v>
      </c>
      <c r="E1514" s="17" t="s">
        <v>347</v>
      </c>
      <c r="F1514" s="18">
        <v>2106120</v>
      </c>
      <c r="G1514" s="9">
        <v>1985100</v>
      </c>
      <c r="H1514" s="9">
        <v>1985100</v>
      </c>
      <c r="I1514" s="9">
        <v>0</v>
      </c>
      <c r="J1514" s="9">
        <v>0</v>
      </c>
      <c r="K1514" s="9">
        <v>0</v>
      </c>
      <c r="L1514" s="9">
        <v>0</v>
      </c>
      <c r="M1514" s="9">
        <v>1985100</v>
      </c>
      <c r="N1514" s="9">
        <v>0</v>
      </c>
      <c r="O1514" s="9">
        <v>0</v>
      </c>
      <c r="P1514" s="9">
        <v>0</v>
      </c>
      <c r="Q1514" s="9">
        <v>0</v>
      </c>
      <c r="R1514" s="9">
        <v>0</v>
      </c>
      <c r="S1514" s="9">
        <v>0</v>
      </c>
      <c r="T1514" s="9">
        <v>0</v>
      </c>
      <c r="U1514" s="10">
        <f t="shared" si="466"/>
        <v>0.94253888667312402</v>
      </c>
    </row>
    <row r="1515" spans="2:21">
      <c r="B1515" s="11"/>
      <c r="C1515" s="6"/>
      <c r="D1515" s="6" t="s">
        <v>120</v>
      </c>
      <c r="E1515" s="17" t="s">
        <v>77</v>
      </c>
      <c r="F1515" s="18">
        <v>39217</v>
      </c>
      <c r="G1515" s="9">
        <v>45600</v>
      </c>
      <c r="H1515" s="9">
        <v>45600</v>
      </c>
      <c r="I1515" s="9">
        <v>45600</v>
      </c>
      <c r="J1515" s="9">
        <v>45600</v>
      </c>
      <c r="K1515" s="9">
        <v>0</v>
      </c>
      <c r="L1515" s="9">
        <v>0</v>
      </c>
      <c r="M1515" s="9">
        <v>0</v>
      </c>
      <c r="N1515" s="9">
        <v>0</v>
      </c>
      <c r="O1515" s="9">
        <v>0</v>
      </c>
      <c r="P1515" s="9">
        <v>0</v>
      </c>
      <c r="Q1515" s="9">
        <v>0</v>
      </c>
      <c r="R1515" s="9">
        <v>0</v>
      </c>
      <c r="S1515" s="9">
        <v>0</v>
      </c>
      <c r="T1515" s="9">
        <v>0</v>
      </c>
      <c r="U1515" s="10">
        <f t="shared" si="466"/>
        <v>1.1627610475049086</v>
      </c>
    </row>
    <row r="1516" spans="2:21">
      <c r="B1516" s="11"/>
      <c r="C1516" s="6"/>
      <c r="D1516" s="6" t="s">
        <v>122</v>
      </c>
      <c r="E1516" s="17" t="s">
        <v>79</v>
      </c>
      <c r="F1516" s="18">
        <v>6032</v>
      </c>
      <c r="G1516" s="9">
        <v>7735</v>
      </c>
      <c r="H1516" s="9">
        <v>7735</v>
      </c>
      <c r="I1516" s="9">
        <v>7735</v>
      </c>
      <c r="J1516" s="9">
        <v>7735</v>
      </c>
      <c r="K1516" s="9">
        <v>0</v>
      </c>
      <c r="L1516" s="9">
        <v>0</v>
      </c>
      <c r="M1516" s="9">
        <v>0</v>
      </c>
      <c r="N1516" s="9">
        <v>0</v>
      </c>
      <c r="O1516" s="9">
        <v>0</v>
      </c>
      <c r="P1516" s="9">
        <v>0</v>
      </c>
      <c r="Q1516" s="9">
        <v>0</v>
      </c>
      <c r="R1516" s="9">
        <v>0</v>
      </c>
      <c r="S1516" s="9">
        <v>0</v>
      </c>
      <c r="T1516" s="9">
        <v>0</v>
      </c>
      <c r="U1516" s="10">
        <f t="shared" si="466"/>
        <v>1.2823275862068966</v>
      </c>
    </row>
    <row r="1517" spans="2:21">
      <c r="B1517" s="11"/>
      <c r="C1517" s="6"/>
      <c r="D1517" s="6" t="s">
        <v>123</v>
      </c>
      <c r="E1517" s="17" t="s">
        <v>80</v>
      </c>
      <c r="F1517" s="18">
        <v>966</v>
      </c>
      <c r="G1517" s="9">
        <v>858</v>
      </c>
      <c r="H1517" s="9">
        <v>858</v>
      </c>
      <c r="I1517" s="9">
        <v>858</v>
      </c>
      <c r="J1517" s="9">
        <v>858</v>
      </c>
      <c r="K1517" s="9">
        <v>0</v>
      </c>
      <c r="L1517" s="9">
        <v>0</v>
      </c>
      <c r="M1517" s="9">
        <v>0</v>
      </c>
      <c r="N1517" s="9">
        <v>0</v>
      </c>
      <c r="O1517" s="9">
        <v>0</v>
      </c>
      <c r="P1517" s="9">
        <v>0</v>
      </c>
      <c r="Q1517" s="9">
        <v>0</v>
      </c>
      <c r="R1517" s="9">
        <v>0</v>
      </c>
      <c r="S1517" s="9">
        <v>0</v>
      </c>
      <c r="T1517" s="9">
        <v>0</v>
      </c>
      <c r="U1517" s="10">
        <f t="shared" si="466"/>
        <v>0.88819875776397517</v>
      </c>
    </row>
    <row r="1518" spans="2:21">
      <c r="B1518" s="11"/>
      <c r="C1518" s="6"/>
      <c r="D1518" s="6" t="s">
        <v>125</v>
      </c>
      <c r="E1518" s="17" t="s">
        <v>65</v>
      </c>
      <c r="F1518" s="18">
        <v>4526</v>
      </c>
      <c r="G1518" s="9">
        <v>9248</v>
      </c>
      <c r="H1518" s="9">
        <v>9248</v>
      </c>
      <c r="I1518" s="9">
        <v>9248</v>
      </c>
      <c r="J1518" s="9">
        <v>0</v>
      </c>
      <c r="K1518" s="9">
        <v>9248</v>
      </c>
      <c r="L1518" s="9">
        <v>0</v>
      </c>
      <c r="M1518" s="9">
        <v>0</v>
      </c>
      <c r="N1518" s="9">
        <v>0</v>
      </c>
      <c r="O1518" s="9">
        <v>0</v>
      </c>
      <c r="P1518" s="9">
        <v>0</v>
      </c>
      <c r="Q1518" s="9">
        <v>0</v>
      </c>
      <c r="R1518" s="9">
        <v>0</v>
      </c>
      <c r="S1518" s="9">
        <v>0</v>
      </c>
      <c r="T1518" s="9">
        <v>0</v>
      </c>
      <c r="U1518" s="10">
        <f t="shared" si="466"/>
        <v>2.0433053468846665</v>
      </c>
    </row>
    <row r="1519" spans="2:21">
      <c r="B1519" s="11"/>
      <c r="C1519" s="6"/>
      <c r="D1519" s="6" t="s">
        <v>130</v>
      </c>
      <c r="E1519" s="17" t="s">
        <v>83</v>
      </c>
      <c r="F1519" s="18">
        <v>2459</v>
      </c>
      <c r="G1519" s="9">
        <v>2459</v>
      </c>
      <c r="H1519" s="9">
        <v>2459</v>
      </c>
      <c r="I1519" s="9">
        <v>2459</v>
      </c>
      <c r="J1519" s="9">
        <v>0</v>
      </c>
      <c r="K1519" s="9">
        <v>2459</v>
      </c>
      <c r="L1519" s="9">
        <v>0</v>
      </c>
      <c r="M1519" s="9">
        <v>0</v>
      </c>
      <c r="N1519" s="9">
        <v>0</v>
      </c>
      <c r="O1519" s="9">
        <v>0</v>
      </c>
      <c r="P1519" s="9">
        <v>0</v>
      </c>
      <c r="Q1519" s="9">
        <v>0</v>
      </c>
      <c r="R1519" s="9">
        <v>0</v>
      </c>
      <c r="S1519" s="9">
        <v>0</v>
      </c>
      <c r="T1519" s="9">
        <v>0</v>
      </c>
      <c r="U1519" s="10">
        <f t="shared" si="466"/>
        <v>1</v>
      </c>
    </row>
    <row r="1520" spans="2:21">
      <c r="B1520" s="11"/>
      <c r="C1520" s="6" t="s">
        <v>512</v>
      </c>
      <c r="D1520" s="6"/>
      <c r="E1520" s="17" t="s">
        <v>409</v>
      </c>
      <c r="F1520" s="9">
        <f t="shared" ref="F1520:T1520" si="469">SUM(F1521:F1524)</f>
        <v>308037</v>
      </c>
      <c r="G1520" s="9">
        <f t="shared" si="469"/>
        <v>351000</v>
      </c>
      <c r="H1520" s="9">
        <f t="shared" si="469"/>
        <v>351000</v>
      </c>
      <c r="I1520" s="9">
        <f t="shared" si="469"/>
        <v>3510</v>
      </c>
      <c r="J1520" s="9">
        <f t="shared" si="469"/>
        <v>3510</v>
      </c>
      <c r="K1520" s="9">
        <f t="shared" si="469"/>
        <v>0</v>
      </c>
      <c r="L1520" s="9">
        <f t="shared" si="469"/>
        <v>0</v>
      </c>
      <c r="M1520" s="9">
        <f t="shared" si="469"/>
        <v>347490</v>
      </c>
      <c r="N1520" s="9">
        <f t="shared" si="469"/>
        <v>0</v>
      </c>
      <c r="O1520" s="9">
        <f t="shared" si="469"/>
        <v>0</v>
      </c>
      <c r="P1520" s="9">
        <f t="shared" si="469"/>
        <v>0</v>
      </c>
      <c r="Q1520" s="9">
        <f t="shared" si="469"/>
        <v>0</v>
      </c>
      <c r="R1520" s="9">
        <f t="shared" si="469"/>
        <v>0</v>
      </c>
      <c r="S1520" s="9">
        <f t="shared" si="469"/>
        <v>0</v>
      </c>
      <c r="T1520" s="9">
        <f t="shared" si="469"/>
        <v>0</v>
      </c>
      <c r="U1520" s="10">
        <f t="shared" si="466"/>
        <v>1.1394735048062408</v>
      </c>
    </row>
    <row r="1521" spans="2:21">
      <c r="B1521" s="11"/>
      <c r="C1521" s="6"/>
      <c r="D1521" s="6" t="s">
        <v>346</v>
      </c>
      <c r="E1521" s="17" t="s">
        <v>347</v>
      </c>
      <c r="F1521" s="18">
        <v>304957</v>
      </c>
      <c r="G1521" s="9">
        <v>347490</v>
      </c>
      <c r="H1521" s="9">
        <v>347490</v>
      </c>
      <c r="I1521" s="9">
        <v>0</v>
      </c>
      <c r="J1521" s="9">
        <v>0</v>
      </c>
      <c r="K1521" s="9">
        <v>0</v>
      </c>
      <c r="L1521" s="9">
        <v>0</v>
      </c>
      <c r="M1521" s="9">
        <v>347490</v>
      </c>
      <c r="N1521" s="9">
        <v>0</v>
      </c>
      <c r="O1521" s="9">
        <v>0</v>
      </c>
      <c r="P1521" s="9">
        <v>0</v>
      </c>
      <c r="Q1521" s="9">
        <v>0</v>
      </c>
      <c r="R1521" s="9">
        <v>0</v>
      </c>
      <c r="S1521" s="9">
        <v>0</v>
      </c>
      <c r="T1521" s="9">
        <v>0</v>
      </c>
      <c r="U1521" s="10">
        <f t="shared" si="466"/>
        <v>1.1394721222992095</v>
      </c>
    </row>
    <row r="1522" spans="2:21">
      <c r="B1522" s="11"/>
      <c r="C1522" s="6"/>
      <c r="D1522" s="6" t="s">
        <v>120</v>
      </c>
      <c r="E1522" s="17" t="s">
        <v>77</v>
      </c>
      <c r="F1522" s="18">
        <v>2568</v>
      </c>
      <c r="G1522" s="9">
        <v>3510</v>
      </c>
      <c r="H1522" s="9">
        <v>3510</v>
      </c>
      <c r="I1522" s="9">
        <v>3510</v>
      </c>
      <c r="J1522" s="9">
        <v>3510</v>
      </c>
      <c r="K1522" s="9">
        <v>0</v>
      </c>
      <c r="L1522" s="9">
        <v>0</v>
      </c>
      <c r="M1522" s="9">
        <v>0</v>
      </c>
      <c r="N1522" s="9">
        <v>0</v>
      </c>
      <c r="O1522" s="9">
        <v>0</v>
      </c>
      <c r="P1522" s="9">
        <v>0</v>
      </c>
      <c r="Q1522" s="9">
        <v>0</v>
      </c>
      <c r="R1522" s="9">
        <v>0</v>
      </c>
      <c r="S1522" s="9">
        <v>0</v>
      </c>
      <c r="T1522" s="9">
        <v>0</v>
      </c>
      <c r="U1522" s="10">
        <f t="shared" si="466"/>
        <v>1.3668224299065421</v>
      </c>
    </row>
    <row r="1523" spans="2:21">
      <c r="B1523" s="6"/>
      <c r="C1523" s="6"/>
      <c r="D1523" s="6">
        <v>4110</v>
      </c>
      <c r="E1523" s="17" t="s">
        <v>79</v>
      </c>
      <c r="F1523" s="18">
        <v>449</v>
      </c>
      <c r="G1523" s="9">
        <v>0</v>
      </c>
      <c r="H1523" s="9">
        <v>0</v>
      </c>
      <c r="I1523" s="9">
        <v>0</v>
      </c>
      <c r="J1523" s="9">
        <v>0</v>
      </c>
      <c r="K1523" s="9">
        <v>0</v>
      </c>
      <c r="L1523" s="9">
        <v>0</v>
      </c>
      <c r="M1523" s="9">
        <v>0</v>
      </c>
      <c r="N1523" s="9">
        <v>0</v>
      </c>
      <c r="O1523" s="9">
        <v>0</v>
      </c>
      <c r="P1523" s="9">
        <v>0</v>
      </c>
      <c r="Q1523" s="9">
        <v>0</v>
      </c>
      <c r="R1523" s="9">
        <v>0</v>
      </c>
      <c r="S1523" s="9">
        <v>0</v>
      </c>
      <c r="T1523" s="9">
        <v>0</v>
      </c>
      <c r="U1523" s="10">
        <f t="shared" si="466"/>
        <v>0</v>
      </c>
    </row>
    <row r="1524" spans="2:21">
      <c r="B1524" s="6"/>
      <c r="C1524" s="6"/>
      <c r="D1524" s="6">
        <v>4120</v>
      </c>
      <c r="E1524" s="17" t="s">
        <v>80</v>
      </c>
      <c r="F1524" s="18">
        <v>63</v>
      </c>
      <c r="G1524" s="9">
        <v>0</v>
      </c>
      <c r="H1524" s="9">
        <v>0</v>
      </c>
      <c r="I1524" s="9">
        <v>0</v>
      </c>
      <c r="J1524" s="9">
        <v>0</v>
      </c>
      <c r="K1524" s="9">
        <v>0</v>
      </c>
      <c r="L1524" s="9">
        <v>0</v>
      </c>
      <c r="M1524" s="9">
        <v>0</v>
      </c>
      <c r="N1524" s="9">
        <v>0</v>
      </c>
      <c r="O1524" s="9">
        <v>0</v>
      </c>
      <c r="P1524" s="9">
        <v>0</v>
      </c>
      <c r="Q1524" s="9">
        <v>0</v>
      </c>
      <c r="R1524" s="9">
        <v>0</v>
      </c>
      <c r="S1524" s="9">
        <v>0</v>
      </c>
      <c r="T1524" s="9">
        <v>0</v>
      </c>
      <c r="U1524" s="10">
        <f t="shared" si="466"/>
        <v>0</v>
      </c>
    </row>
    <row r="1525" spans="2:21">
      <c r="B1525" s="11"/>
      <c r="C1525" s="6" t="s">
        <v>410</v>
      </c>
      <c r="D1525" s="6"/>
      <c r="E1525" s="17" t="s">
        <v>411</v>
      </c>
      <c r="F1525" s="9">
        <f t="shared" ref="F1525:T1525" si="470">SUM(F1526:F1527)</f>
        <v>86991</v>
      </c>
      <c r="G1525" s="9">
        <f t="shared" si="470"/>
        <v>93000</v>
      </c>
      <c r="H1525" s="9">
        <f t="shared" si="470"/>
        <v>93000</v>
      </c>
      <c r="I1525" s="9">
        <f t="shared" si="470"/>
        <v>930</v>
      </c>
      <c r="J1525" s="9">
        <f t="shared" si="470"/>
        <v>930</v>
      </c>
      <c r="K1525" s="9">
        <f t="shared" si="470"/>
        <v>0</v>
      </c>
      <c r="L1525" s="9">
        <f t="shared" si="470"/>
        <v>0</v>
      </c>
      <c r="M1525" s="9">
        <f t="shared" si="470"/>
        <v>92070</v>
      </c>
      <c r="N1525" s="9">
        <f t="shared" si="470"/>
        <v>0</v>
      </c>
      <c r="O1525" s="9">
        <f t="shared" si="470"/>
        <v>0</v>
      </c>
      <c r="P1525" s="9">
        <f t="shared" si="470"/>
        <v>0</v>
      </c>
      <c r="Q1525" s="9">
        <f t="shared" si="470"/>
        <v>0</v>
      </c>
      <c r="R1525" s="9">
        <f t="shared" si="470"/>
        <v>0</v>
      </c>
      <c r="S1525" s="9">
        <f t="shared" si="470"/>
        <v>0</v>
      </c>
      <c r="T1525" s="9">
        <f t="shared" si="470"/>
        <v>0</v>
      </c>
      <c r="U1525" s="10">
        <f t="shared" si="466"/>
        <v>1.069076111321861</v>
      </c>
    </row>
    <row r="1526" spans="2:21">
      <c r="B1526" s="11"/>
      <c r="C1526" s="6"/>
      <c r="D1526" s="6" t="s">
        <v>346</v>
      </c>
      <c r="E1526" s="17" t="s">
        <v>347</v>
      </c>
      <c r="F1526" s="18">
        <v>86122</v>
      </c>
      <c r="G1526" s="9">
        <v>92070</v>
      </c>
      <c r="H1526" s="9">
        <v>92070</v>
      </c>
      <c r="I1526" s="9">
        <v>0</v>
      </c>
      <c r="J1526" s="9">
        <v>0</v>
      </c>
      <c r="K1526" s="9">
        <v>0</v>
      </c>
      <c r="L1526" s="9">
        <v>0</v>
      </c>
      <c r="M1526" s="9">
        <v>92070</v>
      </c>
      <c r="N1526" s="9">
        <v>0</v>
      </c>
      <c r="O1526" s="9">
        <v>0</v>
      </c>
      <c r="P1526" s="9">
        <v>0</v>
      </c>
      <c r="Q1526" s="9">
        <v>0</v>
      </c>
      <c r="R1526" s="9">
        <v>0</v>
      </c>
      <c r="S1526" s="9">
        <v>0</v>
      </c>
      <c r="T1526" s="9">
        <v>0</v>
      </c>
      <c r="U1526" s="10">
        <f t="shared" si="466"/>
        <v>1.0690648150298414</v>
      </c>
    </row>
    <row r="1527" spans="2:21">
      <c r="B1527" s="11"/>
      <c r="C1527" s="6"/>
      <c r="D1527" s="6" t="s">
        <v>120</v>
      </c>
      <c r="E1527" s="17" t="s">
        <v>77</v>
      </c>
      <c r="F1527" s="18">
        <v>869</v>
      </c>
      <c r="G1527" s="9">
        <v>930</v>
      </c>
      <c r="H1527" s="9">
        <v>930</v>
      </c>
      <c r="I1527" s="9">
        <v>930</v>
      </c>
      <c r="J1527" s="9">
        <v>930</v>
      </c>
      <c r="K1527" s="9">
        <v>0</v>
      </c>
      <c r="L1527" s="9">
        <v>0</v>
      </c>
      <c r="M1527" s="9">
        <v>0</v>
      </c>
      <c r="N1527" s="9">
        <v>0</v>
      </c>
      <c r="O1527" s="9">
        <v>0</v>
      </c>
      <c r="P1527" s="9">
        <v>0</v>
      </c>
      <c r="Q1527" s="9">
        <v>0</v>
      </c>
      <c r="R1527" s="9">
        <v>0</v>
      </c>
      <c r="S1527" s="9">
        <v>0</v>
      </c>
      <c r="T1527" s="9">
        <v>0</v>
      </c>
      <c r="U1527" s="10">
        <f t="shared" si="466"/>
        <v>1.0701956271576525</v>
      </c>
    </row>
    <row r="1528" spans="2:21" ht="33.75">
      <c r="B1528" s="11"/>
      <c r="C1528" s="6" t="s">
        <v>513</v>
      </c>
      <c r="D1528" s="6"/>
      <c r="E1528" s="17" t="s">
        <v>514</v>
      </c>
      <c r="F1528" s="9">
        <f t="shared" ref="F1528:T1528" si="471">SUM(F1529)</f>
        <v>279514</v>
      </c>
      <c r="G1528" s="9">
        <f t="shared" si="471"/>
        <v>202000</v>
      </c>
      <c r="H1528" s="9">
        <f t="shared" si="471"/>
        <v>202000</v>
      </c>
      <c r="I1528" s="9">
        <f t="shared" si="471"/>
        <v>202000</v>
      </c>
      <c r="J1528" s="9">
        <f t="shared" si="471"/>
        <v>0</v>
      </c>
      <c r="K1528" s="9">
        <f t="shared" si="471"/>
        <v>202000</v>
      </c>
      <c r="L1528" s="9">
        <f t="shared" si="471"/>
        <v>0</v>
      </c>
      <c r="M1528" s="9">
        <f t="shared" si="471"/>
        <v>0</v>
      </c>
      <c r="N1528" s="9">
        <f t="shared" si="471"/>
        <v>0</v>
      </c>
      <c r="O1528" s="9">
        <f t="shared" si="471"/>
        <v>0</v>
      </c>
      <c r="P1528" s="9">
        <f t="shared" si="471"/>
        <v>0</v>
      </c>
      <c r="Q1528" s="9">
        <f t="shared" si="471"/>
        <v>0</v>
      </c>
      <c r="R1528" s="9">
        <f t="shared" si="471"/>
        <v>0</v>
      </c>
      <c r="S1528" s="9">
        <f t="shared" si="471"/>
        <v>0</v>
      </c>
      <c r="T1528" s="9">
        <f t="shared" si="471"/>
        <v>0</v>
      </c>
      <c r="U1528" s="10">
        <f t="shared" si="466"/>
        <v>0.72268294253597321</v>
      </c>
    </row>
    <row r="1529" spans="2:21">
      <c r="B1529" s="11"/>
      <c r="C1529" s="6"/>
      <c r="D1529" s="6" t="s">
        <v>342</v>
      </c>
      <c r="E1529" s="17" t="s">
        <v>343</v>
      </c>
      <c r="F1529" s="18">
        <v>279514</v>
      </c>
      <c r="G1529" s="9">
        <v>202000</v>
      </c>
      <c r="H1529" s="9">
        <v>202000</v>
      </c>
      <c r="I1529" s="9">
        <v>202000</v>
      </c>
      <c r="J1529" s="9">
        <v>0</v>
      </c>
      <c r="K1529" s="9">
        <v>202000</v>
      </c>
      <c r="L1529" s="9">
        <v>0</v>
      </c>
      <c r="M1529" s="9">
        <v>0</v>
      </c>
      <c r="N1529" s="9">
        <v>0</v>
      </c>
      <c r="O1529" s="9">
        <v>0</v>
      </c>
      <c r="P1529" s="9">
        <v>0</v>
      </c>
      <c r="Q1529" s="9">
        <v>0</v>
      </c>
      <c r="R1529" s="9">
        <v>0</v>
      </c>
      <c r="S1529" s="9">
        <v>0</v>
      </c>
      <c r="T1529" s="9">
        <v>0</v>
      </c>
      <c r="U1529" s="10">
        <f t="shared" si="466"/>
        <v>0.72268294253597321</v>
      </c>
    </row>
    <row r="1530" spans="2:21">
      <c r="B1530" s="32" t="s">
        <v>515</v>
      </c>
      <c r="C1530" s="32"/>
      <c r="D1530" s="32"/>
      <c r="E1530" s="32"/>
      <c r="F1530" s="25">
        <f t="shared" ref="F1530:T1530" si="472">SUM(F1309+F1313+F1328+F1348+F1374+F1385+F1412+F1421+F1429+F1471+F1490+F1426+F1371)</f>
        <v>95276240</v>
      </c>
      <c r="G1530" s="25">
        <f t="shared" si="472"/>
        <v>98487236</v>
      </c>
      <c r="H1530" s="25">
        <f t="shared" si="472"/>
        <v>98487236</v>
      </c>
      <c r="I1530" s="25">
        <f t="shared" si="472"/>
        <v>14262169</v>
      </c>
      <c r="J1530" s="25">
        <f t="shared" si="472"/>
        <v>12386191</v>
      </c>
      <c r="K1530" s="25">
        <f t="shared" si="472"/>
        <v>1875978</v>
      </c>
      <c r="L1530" s="25">
        <f t="shared" si="472"/>
        <v>126060</v>
      </c>
      <c r="M1530" s="25">
        <f t="shared" si="472"/>
        <v>84099007</v>
      </c>
      <c r="N1530" s="25">
        <f t="shared" si="472"/>
        <v>0</v>
      </c>
      <c r="O1530" s="25">
        <f t="shared" si="472"/>
        <v>0</v>
      </c>
      <c r="P1530" s="25">
        <f t="shared" si="472"/>
        <v>0</v>
      </c>
      <c r="Q1530" s="25">
        <f t="shared" si="472"/>
        <v>0</v>
      </c>
      <c r="R1530" s="25">
        <f t="shared" si="472"/>
        <v>0</v>
      </c>
      <c r="S1530" s="25">
        <f t="shared" si="472"/>
        <v>0</v>
      </c>
      <c r="T1530" s="25">
        <f t="shared" si="472"/>
        <v>0</v>
      </c>
      <c r="U1530" s="26">
        <f t="shared" si="466"/>
        <v>1.0337019596911046</v>
      </c>
    </row>
    <row r="1531" spans="2:21">
      <c r="B1531" s="32" t="s">
        <v>516</v>
      </c>
      <c r="C1531" s="32"/>
      <c r="D1531" s="32"/>
      <c r="E1531" s="32"/>
      <c r="F1531" s="25">
        <f t="shared" ref="F1531:T1531" si="473">SUM(F1530+F1302+F20+F41)</f>
        <v>494713391</v>
      </c>
      <c r="G1531" s="25">
        <f t="shared" si="473"/>
        <v>454490417</v>
      </c>
      <c r="H1531" s="25">
        <f t="shared" si="473"/>
        <v>386269494</v>
      </c>
      <c r="I1531" s="25">
        <f t="shared" si="473"/>
        <v>248232681</v>
      </c>
      <c r="J1531" s="25">
        <f t="shared" si="473"/>
        <v>163591656</v>
      </c>
      <c r="K1531" s="25">
        <f t="shared" si="473"/>
        <v>84641025</v>
      </c>
      <c r="L1531" s="25">
        <f t="shared" si="473"/>
        <v>37325559</v>
      </c>
      <c r="M1531" s="25">
        <f t="shared" si="473"/>
        <v>91496022</v>
      </c>
      <c r="N1531" s="25">
        <f t="shared" si="473"/>
        <v>4235420</v>
      </c>
      <c r="O1531" s="25">
        <f t="shared" si="473"/>
        <v>1200000</v>
      </c>
      <c r="P1531" s="25">
        <f t="shared" si="473"/>
        <v>3779812</v>
      </c>
      <c r="Q1531" s="25">
        <f t="shared" si="473"/>
        <v>68220923</v>
      </c>
      <c r="R1531" s="25">
        <f t="shared" si="473"/>
        <v>67880923</v>
      </c>
      <c r="S1531" s="25">
        <f t="shared" si="473"/>
        <v>17387483</v>
      </c>
      <c r="T1531" s="25">
        <f t="shared" si="473"/>
        <v>340000</v>
      </c>
      <c r="U1531" s="26">
        <f t="shared" si="466"/>
        <v>0.91869439006149722</v>
      </c>
    </row>
  </sheetData>
  <mergeCells count="98">
    <mergeCell ref="B1531:E1531"/>
    <mergeCell ref="N1306:N1307"/>
    <mergeCell ref="O1306:O1307"/>
    <mergeCell ref="P1306:P1307"/>
    <mergeCell ref="R1306:R1307"/>
    <mergeCell ref="T1306:T1307"/>
    <mergeCell ref="B1530:E1530"/>
    <mergeCell ref="H1304:U1304"/>
    <mergeCell ref="H1305:H1307"/>
    <mergeCell ref="I1305:P1305"/>
    <mergeCell ref="Q1305:Q1307"/>
    <mergeCell ref="R1305:T1305"/>
    <mergeCell ref="U1305:U1307"/>
    <mergeCell ref="I1306:I1307"/>
    <mergeCell ref="J1306:K1306"/>
    <mergeCell ref="L1306:L1307"/>
    <mergeCell ref="M1306:M1307"/>
    <mergeCell ref="C1303:E1303"/>
    <mergeCell ref="F1303:G1303"/>
    <mergeCell ref="B1304:B1307"/>
    <mergeCell ref="C1304:C1307"/>
    <mergeCell ref="D1304:D1307"/>
    <mergeCell ref="E1304:E1307"/>
    <mergeCell ref="F1304:F1307"/>
    <mergeCell ref="G1304:G1307"/>
    <mergeCell ref="B1302:E1302"/>
    <mergeCell ref="H43:T43"/>
    <mergeCell ref="U43:U46"/>
    <mergeCell ref="H44:H46"/>
    <mergeCell ref="I44:P44"/>
    <mergeCell ref="Q44:Q46"/>
    <mergeCell ref="R44:T44"/>
    <mergeCell ref="I45:I46"/>
    <mergeCell ref="J45:K45"/>
    <mergeCell ref="L45:L46"/>
    <mergeCell ref="M45:M46"/>
    <mergeCell ref="N45:N46"/>
    <mergeCell ref="O45:O46"/>
    <mergeCell ref="P45:P46"/>
    <mergeCell ref="R45:R46"/>
    <mergeCell ref="T45:T46"/>
    <mergeCell ref="C42:E42"/>
    <mergeCell ref="F42:G42"/>
    <mergeCell ref="B43:B46"/>
    <mergeCell ref="C43:C46"/>
    <mergeCell ref="D43:D46"/>
    <mergeCell ref="E43:E46"/>
    <mergeCell ref="F43:F46"/>
    <mergeCell ref="G43:G46"/>
    <mergeCell ref="B41:E41"/>
    <mergeCell ref="H22:T22"/>
    <mergeCell ref="U22:U25"/>
    <mergeCell ref="H23:H25"/>
    <mergeCell ref="I23:P23"/>
    <mergeCell ref="Q23:Q25"/>
    <mergeCell ref="R23:T23"/>
    <mergeCell ref="I24:I25"/>
    <mergeCell ref="J24:K24"/>
    <mergeCell ref="L24:L25"/>
    <mergeCell ref="M24:M25"/>
    <mergeCell ref="B22:B25"/>
    <mergeCell ref="C22:C25"/>
    <mergeCell ref="D22:D25"/>
    <mergeCell ref="E22:E25"/>
    <mergeCell ref="F22:F25"/>
    <mergeCell ref="G22:G25"/>
    <mergeCell ref="O14:O15"/>
    <mergeCell ref="P14:P15"/>
    <mergeCell ref="R14:R15"/>
    <mergeCell ref="T14:T15"/>
    <mergeCell ref="N24:N25"/>
    <mergeCell ref="O24:O25"/>
    <mergeCell ref="P24:P25"/>
    <mergeCell ref="R24:R25"/>
    <mergeCell ref="T24:T25"/>
    <mergeCell ref="B20:E20"/>
    <mergeCell ref="C21:E21"/>
    <mergeCell ref="F21:G21"/>
    <mergeCell ref="U12:U15"/>
    <mergeCell ref="H13:H15"/>
    <mergeCell ref="I13:P13"/>
    <mergeCell ref="Q13:Q15"/>
    <mergeCell ref="R13:T13"/>
    <mergeCell ref="I14:I15"/>
    <mergeCell ref="J14:K14"/>
    <mergeCell ref="L14:L15"/>
    <mergeCell ref="M14:M15"/>
    <mergeCell ref="N14:N15"/>
    <mergeCell ref="B8:U8"/>
    <mergeCell ref="C11:E11"/>
    <mergeCell ref="F11:G11"/>
    <mergeCell ref="B12:B15"/>
    <mergeCell ref="C12:C15"/>
    <mergeCell ref="D12:D15"/>
    <mergeCell ref="E12:E15"/>
    <mergeCell ref="F12:F15"/>
    <mergeCell ref="G12:G15"/>
    <mergeCell ref="H12:T12"/>
  </mergeCells>
  <printOptions horizontalCentered="1"/>
  <pageMargins left="0.35433070866141703" right="0.35433070866141703" top="0.74803149606299213" bottom="0.78740157480314898" header="0" footer="0.511811023622047"/>
  <pageSetup paperSize="0" scale="60" firstPageNumber="17" fitToWidth="0" fitToHeight="0" orientation="landscape" useFirstPageNumber="1" horizontalDpi="0" verticalDpi="0" copies="0"/>
  <headerFooter alignWithMargins="0">
    <oddFooter>&amp;C&amp;"Arial,Regular"&amp;10&amp;P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</vt:lpstr>
      <vt:lpstr>'Załącznik nr 2'!Obszar_wydruku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Wierciszewska</dc:creator>
  <cp:lastModifiedBy>Palczewski Kamil</cp:lastModifiedBy>
  <cp:revision>59</cp:revision>
  <cp:lastPrinted>2020-11-13T13:00:50Z</cp:lastPrinted>
  <dcterms:created xsi:type="dcterms:W3CDTF">2020-11-09T09:41:28Z</dcterms:created>
  <dcterms:modified xsi:type="dcterms:W3CDTF">2020-11-16T07:06:04Z</dcterms:modified>
</cp:coreProperties>
</file>