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nr 4 " sheetId="1" r:id="rId1"/>
  </sheets>
  <definedNames>
    <definedName name="_xlnm.Print_Area" localSheetId="0">'Załącznik nr 4 '!$A$1:$O$151</definedName>
    <definedName name="_xlnm.Print_Titles" localSheetId="0">'Załącznik nr 4 '!$15:$15</definedName>
  </definedNames>
  <calcPr fullCalcOnLoad="1"/>
</workbook>
</file>

<file path=xl/sharedStrings.xml><?xml version="1.0" encoding="utf-8"?>
<sst xmlns="http://schemas.openxmlformats.org/spreadsheetml/2006/main" count="237" uniqueCount="112">
  <si>
    <t>w tym:</t>
  </si>
  <si>
    <t>Lp.</t>
  </si>
  <si>
    <t>Planowane wydatki</t>
  </si>
  <si>
    <t>Projekt</t>
  </si>
  <si>
    <t>Kategoria interwencji funduszy strukturalnych</t>
  </si>
  <si>
    <t>z tego:</t>
  </si>
  <si>
    <t>z tego, źródła finansowania:</t>
  </si>
  <si>
    <t>pozostałe**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</si>
  <si>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</si>
  <si>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</si>
  <si>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</si>
  <si>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</si>
  <si>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</si>
  <si>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</si>
  <si>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</si>
  <si>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pożyczki
i kredyty</t>
  </si>
  <si>
    <t>Wydatki
w okresie realizacji Projektu (całkowita wartość Projektu)
(6+7)</t>
  </si>
  <si>
    <t>Klasyfikacja (dział, rozdział,
paragraf)</t>
  </si>
  <si>
    <t>Wydatki razem (13+14+15)</t>
  </si>
  <si>
    <t>Wydatki razem (9+12)</t>
  </si>
  <si>
    <t>Rady Miejskiej Łomży</t>
  </si>
  <si>
    <t>Wydatki razem (10+11)</t>
  </si>
  <si>
    <t>Załącznik Nr 4</t>
  </si>
  <si>
    <t>Regionalny Program Operacyjny Województwa Podlaskiego na lata 2014-2020</t>
  </si>
  <si>
    <t>III. Kompetencje i kwalifikacje</t>
  </si>
  <si>
    <t>III Kompetancje i Kwalifikacje</t>
  </si>
  <si>
    <t>3.3 Kształcenie zawodowe młodzieży na rzecz konkurencyjności podlaskiej gospodarki</t>
  </si>
  <si>
    <t>Wydatki majątkowe razem:</t>
  </si>
  <si>
    <t>Wydatki bieżące razem:</t>
  </si>
  <si>
    <t>Ogółem</t>
  </si>
  <si>
    <t>V. Gospodarka niskoemisyjna</t>
  </si>
  <si>
    <t>Proiorytet:</t>
  </si>
  <si>
    <t>5.4.1. Strategie niskoemisyjne z wyłączeniem BOF</t>
  </si>
  <si>
    <t>VII. Poprawa spójności społecznej</t>
  </si>
  <si>
    <t>7.1. Rozwój działań aktywnej integracji</t>
  </si>
  <si>
    <t>85232 bieżące</t>
  </si>
  <si>
    <t>8.5 Rewitalizacja</t>
  </si>
  <si>
    <t>VIII. Infrastruktura dla usług użyteczności publicznej</t>
  </si>
  <si>
    <t>92195§6057,6059,6050</t>
  </si>
  <si>
    <t>5.1 Energetyka oparta na odnawialnych źródłach energii</t>
  </si>
  <si>
    <t>90005 §6057,6059,6050</t>
  </si>
  <si>
    <t>90005§6050,6057,6059</t>
  </si>
  <si>
    <t>8,1  Rozwój usług publicznych świadczonych progą elektroniczną</t>
  </si>
  <si>
    <t>75023 bieżące</t>
  </si>
  <si>
    <t>75023 majątkowe</t>
  </si>
  <si>
    <t>bieżące</t>
  </si>
  <si>
    <t xml:space="preserve">Ogółem </t>
  </si>
  <si>
    <t>3.3.1. Kształcenie zawodowe młodzieży na rzezc konkurencyjności podlaskiej gospodarki</t>
  </si>
  <si>
    <t>80115 bieżące</t>
  </si>
  <si>
    <t>80115 majątkowe</t>
  </si>
  <si>
    <t>Regionalne Innowacje Społeczne - Centra Inegracji Społecznej województwa podlaskiego (UM+MOPS)</t>
  </si>
  <si>
    <t>II Przedsiębiorczość i aktywność zawodowa</t>
  </si>
  <si>
    <t>2.2 Działania na rzecz równowagi praca-życie</t>
  </si>
  <si>
    <t>Kompleksowy program rozwoju ZSTiO Nr 4 w Łomży</t>
  </si>
  <si>
    <t>pożyczki, emisja obligacji
i kredyty</t>
  </si>
  <si>
    <t>80195 bieżące</t>
  </si>
  <si>
    <t>85516 bieżące</t>
  </si>
  <si>
    <t>ERAZMUS +</t>
  </si>
  <si>
    <t>Praktyki zagraniczne kluczem do sukcesu ZSMiO nr 5</t>
  </si>
  <si>
    <t xml:space="preserve">do Uchwały Nr </t>
  </si>
  <si>
    <t>Środki z budżetu UE (7)</t>
  </si>
  <si>
    <t>Środki z budżetu krajowego (9)</t>
  </si>
  <si>
    <t>Środki
z budżetu UE (7)</t>
  </si>
  <si>
    <t>Środki
z budżetu krajowego (9,0)</t>
  </si>
  <si>
    <t>3.3 Kształcenie zawodowe młodzieży na rzecz konkurencyjności podlaskiej gospodarki, Poddziałanie 3.3.1</t>
  </si>
  <si>
    <t>3.1 Kształcenie i edukacjai</t>
  </si>
  <si>
    <t>80195, 85416 bieżące</t>
  </si>
  <si>
    <t>Podniesienie jakości kształcenia w placówkach kształcenia ogólnego w Łomży (UM)</t>
  </si>
  <si>
    <t>III Kompetencje i kwalifikacje</t>
  </si>
  <si>
    <t xml:space="preserve">2023 r. </t>
  </si>
  <si>
    <t>80195 majątkowe</t>
  </si>
  <si>
    <t>3.1.1. Zapewnienie równego dostępu do wysokiej jakości edukacji przedszkolnej</t>
  </si>
  <si>
    <t>Przyjazne przedszkole dla dzieci z niepełnosprawnością (UM + ZSS nr 8)</t>
  </si>
  <si>
    <t xml:space="preserve">80105 bieżące </t>
  </si>
  <si>
    <t xml:space="preserve">bieżące </t>
  </si>
  <si>
    <t>Nowe miejsca opieki w Łomżyńskim Żłobku (Miejski Żłobek nr 3)</t>
  </si>
  <si>
    <t>Rozwijaj i realizuj swoje zainteresowania zawodowe - kierunek Elektromobilność (ZSMiO Nr 5)</t>
  </si>
  <si>
    <t>"Łomża - Miasto, w którym żyję i pracuję" w ramach Programu Rozwój Lokalny</t>
  </si>
  <si>
    <r>
      <t xml:space="preserve">63003 § 6057,6067,6066 </t>
    </r>
    <r>
      <rPr>
        <b/>
        <sz val="8"/>
        <rFont val="Arial"/>
        <family val="2"/>
      </rPr>
      <t>majątkowe</t>
    </r>
  </si>
  <si>
    <t xml:space="preserve">majątkowe </t>
  </si>
  <si>
    <t xml:space="preserve">Budowa Sali sportowej przy Szkole podstawowej nr 5 w Łomży </t>
  </si>
  <si>
    <t>Program Rozwó Lokalny finasnowany ze środków Mechanizmu Finansowego Europejskiego Obszaru Gospodarczego 2014-2021 / Norweskiego Mechanizmu Finansowego 2014-2021</t>
  </si>
  <si>
    <r>
      <t xml:space="preserve">80101§6050,6057,6056 </t>
    </r>
    <r>
      <rPr>
        <b/>
        <sz val="8"/>
        <rFont val="Arial"/>
        <family val="2"/>
      </rPr>
      <t xml:space="preserve">majątkowe </t>
    </r>
  </si>
  <si>
    <t>Kształcenie zawodowe szansą na lepszy start w dorosłość (PPP nr 2)</t>
  </si>
  <si>
    <t>z tego na 2022 r.</t>
  </si>
  <si>
    <t xml:space="preserve">z tego na 2022 r. </t>
  </si>
  <si>
    <t>z tego na: 2022 r.</t>
  </si>
  <si>
    <r>
      <rPr>
        <sz val="8"/>
        <rFont val="Arial"/>
        <family val="2"/>
      </rPr>
      <t>63003 §6057,6067,6066, 6060</t>
    </r>
    <r>
      <rPr>
        <b/>
        <sz val="8"/>
        <rFont val="Arial"/>
        <family val="2"/>
      </rPr>
      <t xml:space="preserve"> majątkowe </t>
    </r>
  </si>
  <si>
    <t>Program Operacyjny Pomoc Techniczna 2014-2020 Wsparcie Rozwoju Miast</t>
  </si>
  <si>
    <t>"Łomża - Miasto, w którym żyję i pracuję" w ramach Programu Operacyjnego Pomoc techniczna na lata 2014-2020</t>
  </si>
  <si>
    <t xml:space="preserve">6057, 6059 majątkowe </t>
  </si>
  <si>
    <t>GASTROHOT (ZSTiO nr 4)</t>
  </si>
  <si>
    <r>
      <t>Projekty realizowane z udziałem środków pochodzących z funduszy strukturalnych, w ramach Regionalnego Programu Operacyjnego Województwa Podlaskiego na lata 2014-2020,</t>
    </r>
    <r>
      <rPr>
        <b/>
        <sz val="11"/>
        <rFont val="Arial CE"/>
        <family val="0"/>
      </rPr>
      <t xml:space="preserve"> Programu Operacyjnego Infrastruktura i Środowisko w </t>
    </r>
    <r>
      <rPr>
        <b/>
        <sz val="11"/>
        <rFont val="Arial CE"/>
        <family val="2"/>
      </rPr>
      <t>2022 r. oraz innych źródeł zagranicznych niepodlegających zwrotowi.</t>
    </r>
  </si>
  <si>
    <t>Nazwa Projektu:</t>
  </si>
  <si>
    <t xml:space="preserve"> Program Operacyjny Wiedza Edukacja Rozwój (PO WER) 2014-2020</t>
  </si>
  <si>
    <t xml:space="preserve"> "Dostępny samorząd - granty"</t>
  </si>
  <si>
    <t>Program Rozwój Lokalny finasnowany ze środków Norweskiego Mechanizmu Finansowego 2014-2021</t>
  </si>
  <si>
    <t>75023§ 6050,6057,6059 majątkowe</t>
  </si>
  <si>
    <t>Poprawa dostępności usług w Urzędzie Miejskim w Łomży</t>
  </si>
  <si>
    <t>2022 r.</t>
  </si>
  <si>
    <t>Zrównoważona mobilność miejska w Łomży (UM)</t>
  </si>
  <si>
    <t>Instalacje fotowoltaiczne/kolektory słoneczne na budynkach mieszkalnych na terenie miasta Łomża (UM)</t>
  </si>
  <si>
    <t>Projekt Kultura – kontynuacja rewitalizacji Starego Rynku w Łomży (UM)</t>
  </si>
  <si>
    <t>Rozwój cyfrowych usług województwa podlaskiego (UM)</t>
  </si>
  <si>
    <t>2024 r.</t>
  </si>
  <si>
    <t>80102 majątkowe</t>
  </si>
  <si>
    <t>75023; 90004; 80195; 92195; 90005; 90006; 90015; 85395 bieżące</t>
  </si>
  <si>
    <r>
      <t xml:space="preserve">70005,75023,75075,63003,75404,80195,85395,90095,92116,92695 </t>
    </r>
    <r>
      <rPr>
        <b/>
        <sz val="8"/>
        <rFont val="Arial"/>
        <family val="2"/>
      </rPr>
      <t>bieżące</t>
    </r>
  </si>
  <si>
    <t>80105 bieżące</t>
  </si>
  <si>
    <t xml:space="preserve">80102 § 6059 majątkowe </t>
  </si>
  <si>
    <r>
      <rPr>
        <sz val="8"/>
        <rFont val="Arial"/>
        <family val="2"/>
      </rPr>
      <t>75023;75005; 75075; 63003; 80195; 85395; 90095; 92695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bieżące</t>
    </r>
  </si>
  <si>
    <t>z dnia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</si>
</sst>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000"/>
    <numFmt numFmtId="174" formatCode="#,##0.0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"/>
    <numFmt numFmtId="182" formatCode="0.000"/>
    <numFmt numFmtId="183" formatCode="0.0000"/>
    <numFmt numFmtId="184" formatCode="0.00000"/>
    <numFmt numFmtId="185" formatCode="0.000000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4" applyFont="1">
      <alignment/>
      <protection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wrapText="1"/>
    </xf>
    <xf numFmtId="0" fontId="21" fillId="0" borderId="10" xfId="5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21" fillId="0" borderId="10" xfId="0" applyFont="1" applyBorder="1" applyAlignment="1">
      <alignment/>
    </xf>
    <xf numFmtId="4" fontId="21" fillId="24" borderId="10" xfId="55" applyNumberFormat="1" applyFont="1" applyFill="1" applyBorder="1">
      <alignment/>
      <protection/>
    </xf>
    <xf numFmtId="4" fontId="20" fillId="24" borderId="10" xfId="55" applyNumberFormat="1" applyFont="1" applyFill="1" applyBorder="1">
      <alignment/>
      <protection/>
    </xf>
    <xf numFmtId="4" fontId="21" fillId="24" borderId="10" xfId="55" applyNumberFormat="1" applyFont="1" applyFill="1" applyBorder="1" applyAlignment="1">
      <alignment/>
      <protection/>
    </xf>
    <xf numFmtId="0" fontId="20" fillId="24" borderId="10" xfId="0" applyFont="1" applyFill="1" applyBorder="1" applyAlignment="1">
      <alignment/>
    </xf>
    <xf numFmtId="4" fontId="20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6" fillId="0" borderId="10" xfId="55" applyFont="1" applyFill="1" applyBorder="1" applyAlignment="1">
      <alignment horizontal="center" vertical="center" wrapText="1"/>
      <protection/>
    </xf>
    <xf numFmtId="4" fontId="20" fillId="0" borderId="0" xfId="0" applyNumberFormat="1" applyFont="1" applyAlignment="1">
      <alignment/>
    </xf>
    <xf numFmtId="0" fontId="27" fillId="24" borderId="10" xfId="0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0" fillId="24" borderId="10" xfId="55" applyNumberFormat="1" applyFont="1" applyFill="1" applyBorder="1" applyAlignment="1">
      <alignment/>
      <protection/>
    </xf>
    <xf numFmtId="4" fontId="21" fillId="0" borderId="10" xfId="55" applyNumberFormat="1" applyFont="1" applyFill="1" applyBorder="1">
      <alignment/>
      <protection/>
    </xf>
    <xf numFmtId="0" fontId="20" fillId="0" borderId="10" xfId="0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24" borderId="1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right" wrapText="1"/>
    </xf>
    <xf numFmtId="4" fontId="20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" fontId="20" fillId="24" borderId="10" xfId="55" applyNumberFormat="1" applyFont="1" applyFill="1" applyBorder="1" applyAlignment="1">
      <alignment horizontal="center"/>
      <protection/>
    </xf>
    <xf numFmtId="4" fontId="21" fillId="24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20" fillId="24" borderId="10" xfId="55" applyFont="1" applyFill="1" applyBorder="1" applyAlignment="1">
      <alignment horizontal="left"/>
      <protection/>
    </xf>
    <xf numFmtId="0" fontId="20" fillId="0" borderId="10" xfId="55" applyFont="1" applyBorder="1" applyAlignment="1">
      <alignment horizontal="center" vertical="center"/>
      <protection/>
    </xf>
    <xf numFmtId="0" fontId="20" fillId="24" borderId="10" xfId="55" applyFont="1" applyFill="1" applyBorder="1">
      <alignment/>
      <protection/>
    </xf>
    <xf numFmtId="0" fontId="21" fillId="24" borderId="10" xfId="55" applyFont="1" applyFill="1" applyBorder="1">
      <alignment/>
      <protection/>
    </xf>
    <xf numFmtId="0" fontId="21" fillId="24" borderId="10" xfId="55" applyFont="1" applyFill="1" applyBorder="1" applyAlignment="1">
      <alignment horizontal="center" vertical="center"/>
      <protection/>
    </xf>
    <xf numFmtId="0" fontId="20" fillId="24" borderId="10" xfId="55" applyNumberFormat="1" applyFont="1" applyFill="1" applyBorder="1" applyAlignment="1">
      <alignment horizontal="center"/>
      <protection/>
    </xf>
    <xf numFmtId="0" fontId="21" fillId="24" borderId="10" xfId="55" applyFont="1" applyFill="1" applyBorder="1" applyAlignment="1">
      <alignment horizontal="left"/>
      <protection/>
    </xf>
    <xf numFmtId="0" fontId="21" fillId="24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>
      <alignment/>
      <protection/>
    </xf>
    <xf numFmtId="0" fontId="20" fillId="0" borderId="10" xfId="55" applyNumberFormat="1" applyFont="1" applyFill="1" applyBorder="1" applyAlignment="1">
      <alignment horizontal="left"/>
      <protection/>
    </xf>
    <xf numFmtId="0" fontId="20" fillId="24" borderId="10" xfId="55" applyNumberFormat="1" applyFont="1" applyFill="1" applyBorder="1" applyAlignment="1">
      <alignment horizontal="left"/>
      <protection/>
    </xf>
    <xf numFmtId="0" fontId="21" fillId="0" borderId="10" xfId="55" applyNumberFormat="1" applyFont="1" applyFill="1" applyBorder="1" applyAlignment="1">
      <alignment horizontal="left"/>
      <protection/>
    </xf>
    <xf numFmtId="0" fontId="21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1" fillId="24" borderId="10" xfId="55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/>
    </xf>
    <xf numFmtId="0" fontId="21" fillId="0" borderId="10" xfId="55" applyFont="1" applyFill="1" applyBorder="1" applyAlignment="1">
      <alignment horizontal="center" vertical="center"/>
      <protection/>
    </xf>
    <xf numFmtId="4" fontId="20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 wrapText="1"/>
    </xf>
    <xf numFmtId="4" fontId="21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4" fontId="20" fillId="24" borderId="10" xfId="55" applyNumberFormat="1" applyFont="1" applyFill="1" applyBorder="1" applyAlignment="1">
      <alignment horizontal="center"/>
      <protection/>
    </xf>
    <xf numFmtId="0" fontId="0" fillId="24" borderId="10" xfId="0" applyFont="1" applyFill="1" applyBorder="1" applyAlignment="1">
      <alignment horizontal="center"/>
    </xf>
    <xf numFmtId="0" fontId="21" fillId="0" borderId="10" xfId="55" applyFont="1" applyFill="1" applyBorder="1" applyAlignment="1">
      <alignment horizontal="center" vertical="center" wrapText="1"/>
      <protection/>
    </xf>
    <xf numFmtId="4" fontId="21" fillId="24" borderId="10" xfId="55" applyNumberFormat="1" applyFont="1" applyFill="1" applyBorder="1" applyAlignment="1">
      <alignment horizontal="center" vertical="center"/>
      <protection/>
    </xf>
    <xf numFmtId="4" fontId="20" fillId="24" borderId="10" xfId="55" applyNumberFormat="1" applyFont="1" applyFill="1" applyBorder="1" applyAlignment="1">
      <alignment horizontal="center" vertical="center"/>
      <protection/>
    </xf>
    <xf numFmtId="4" fontId="21" fillId="24" borderId="10" xfId="55" applyNumberFormat="1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4" fillId="0" borderId="0" xfId="44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right"/>
    </xf>
    <xf numFmtId="0" fontId="20" fillId="24" borderId="10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right" wrapText="1"/>
    </xf>
    <xf numFmtId="0" fontId="20" fillId="24" borderId="10" xfId="55" applyFont="1" applyFill="1" applyBorder="1" applyAlignment="1">
      <alignment horizontal="center"/>
      <protection/>
    </xf>
    <xf numFmtId="0" fontId="21" fillId="24" borderId="10" xfId="55" applyFont="1" applyFill="1" applyBorder="1" applyAlignment="1">
      <alignment horizontal="center" vertical="center" wrapText="1"/>
      <protection/>
    </xf>
    <xf numFmtId="0" fontId="38" fillId="24" borderId="10" xfId="55" applyFont="1" applyFill="1" applyBorder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SheetLayoutView="100" workbookViewId="0" topLeftCell="A1">
      <selection activeCell="R13" sqref="R13"/>
    </sheetView>
  </sheetViews>
  <sheetFormatPr defaultColWidth="9.140625" defaultRowHeight="12.75"/>
  <cols>
    <col min="1" max="1" width="3.28125" style="1" customWidth="1"/>
    <col min="2" max="2" width="14.8515625" style="1" customWidth="1"/>
    <col min="3" max="3" width="11.57421875" style="1" customWidth="1"/>
    <col min="4" max="4" width="12.421875" style="1" customWidth="1"/>
    <col min="5" max="5" width="14.00390625" style="1" customWidth="1"/>
    <col min="6" max="6" width="12.421875" style="1" customWidth="1"/>
    <col min="7" max="7" width="13.140625" style="1" customWidth="1"/>
    <col min="8" max="8" width="12.57421875" style="1" customWidth="1"/>
    <col min="9" max="9" width="12.28125" style="1" customWidth="1"/>
    <col min="10" max="10" width="11.00390625" style="1" customWidth="1"/>
    <col min="11" max="11" width="11.28125" style="1" customWidth="1"/>
    <col min="12" max="12" width="11.8515625" style="1" customWidth="1"/>
    <col min="13" max="13" width="8.7109375" style="1" customWidth="1"/>
    <col min="14" max="14" width="8.57421875" style="1" customWidth="1"/>
    <col min="15" max="15" width="11.57421875" style="1" customWidth="1"/>
    <col min="16" max="19" width="9.140625" style="1" customWidth="1"/>
    <col min="20" max="20" width="11.57421875" style="1" customWidth="1"/>
    <col min="21" max="21" width="9.140625" style="1" customWidth="1"/>
    <col min="22" max="22" width="9.8515625" style="1" customWidth="1"/>
    <col min="23" max="23" width="10.421875" style="1" customWidth="1"/>
    <col min="24" max="26" width="9.140625" style="1" customWidth="1"/>
    <col min="27" max="27" width="10.8515625" style="1" customWidth="1"/>
    <col min="28" max="29" width="9.140625" style="1" customWidth="1"/>
    <col min="30" max="30" width="10.57421875" style="1" customWidth="1"/>
    <col min="31" max="16384" width="9.140625" style="1" customWidth="1"/>
  </cols>
  <sheetData>
    <row r="1" spans="2:15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8" t="s">
        <v>22</v>
      </c>
      <c r="N1" s="68"/>
      <c r="O1" s="68"/>
    </row>
    <row r="2" spans="2:15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8" t="s">
        <v>59</v>
      </c>
      <c r="N2" s="68"/>
      <c r="O2" s="68"/>
    </row>
    <row r="3" spans="2:15" ht="14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8" t="s">
        <v>20</v>
      </c>
      <c r="N3" s="68"/>
      <c r="O3" s="68"/>
    </row>
    <row r="4" spans="2:15" ht="14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8" t="s">
        <v>111</v>
      </c>
      <c r="N4" s="68"/>
      <c r="O4" s="68"/>
    </row>
    <row r="5" spans="2:15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9"/>
      <c r="N5" s="39"/>
      <c r="O5" s="39"/>
    </row>
    <row r="6" spans="8:17" ht="21.75" customHeight="1">
      <c r="H6" s="3"/>
      <c r="I6" s="3"/>
      <c r="J6" s="3"/>
      <c r="K6" s="3"/>
      <c r="L6" s="3"/>
      <c r="M6" s="3"/>
      <c r="N6" s="3"/>
      <c r="O6" s="3"/>
      <c r="P6" s="3"/>
      <c r="Q6" s="3"/>
    </row>
    <row r="7" spans="1:15" ht="32.25" customHeight="1">
      <c r="A7" s="69" t="s">
        <v>92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>
      <c r="A9" s="56" t="s">
        <v>1</v>
      </c>
      <c r="B9" s="56" t="s">
        <v>3</v>
      </c>
      <c r="C9" s="63" t="s">
        <v>4</v>
      </c>
      <c r="D9" s="63" t="s">
        <v>17</v>
      </c>
      <c r="E9" s="63" t="s">
        <v>16</v>
      </c>
      <c r="F9" s="56" t="s">
        <v>0</v>
      </c>
      <c r="G9" s="56"/>
      <c r="H9" s="56" t="s">
        <v>2</v>
      </c>
      <c r="I9" s="56"/>
      <c r="J9" s="56"/>
      <c r="K9" s="56"/>
      <c r="L9" s="56"/>
      <c r="M9" s="56"/>
      <c r="N9" s="56"/>
      <c r="O9" s="56"/>
    </row>
    <row r="10" spans="1:15" ht="11.25">
      <c r="A10" s="56"/>
      <c r="B10" s="56"/>
      <c r="C10" s="63"/>
      <c r="D10" s="63"/>
      <c r="E10" s="63"/>
      <c r="F10" s="63" t="s">
        <v>63</v>
      </c>
      <c r="G10" s="63" t="s">
        <v>62</v>
      </c>
      <c r="H10" s="56" t="s">
        <v>99</v>
      </c>
      <c r="I10" s="56"/>
      <c r="J10" s="56"/>
      <c r="K10" s="56"/>
      <c r="L10" s="56"/>
      <c r="M10" s="56"/>
      <c r="N10" s="56"/>
      <c r="O10" s="56"/>
    </row>
    <row r="11" spans="1:15" ht="11.25">
      <c r="A11" s="56"/>
      <c r="B11" s="56"/>
      <c r="C11" s="63"/>
      <c r="D11" s="63"/>
      <c r="E11" s="63"/>
      <c r="F11" s="63"/>
      <c r="G11" s="63"/>
      <c r="H11" s="63" t="s">
        <v>19</v>
      </c>
      <c r="I11" s="56" t="s">
        <v>5</v>
      </c>
      <c r="J11" s="56"/>
      <c r="K11" s="56"/>
      <c r="L11" s="56"/>
      <c r="M11" s="56"/>
      <c r="N11" s="56"/>
      <c r="O11" s="56"/>
    </row>
    <row r="12" spans="1:15" ht="11.25">
      <c r="A12" s="56"/>
      <c r="B12" s="56"/>
      <c r="C12" s="63"/>
      <c r="D12" s="63"/>
      <c r="E12" s="63"/>
      <c r="F12" s="63"/>
      <c r="G12" s="63"/>
      <c r="H12" s="63"/>
      <c r="I12" s="56" t="s">
        <v>61</v>
      </c>
      <c r="J12" s="56"/>
      <c r="K12" s="56"/>
      <c r="L12" s="56" t="s">
        <v>60</v>
      </c>
      <c r="M12" s="56"/>
      <c r="N12" s="56"/>
      <c r="O12" s="56"/>
    </row>
    <row r="13" spans="1:16" ht="11.25">
      <c r="A13" s="56"/>
      <c r="B13" s="56"/>
      <c r="C13" s="63"/>
      <c r="D13" s="63"/>
      <c r="E13" s="63"/>
      <c r="F13" s="63"/>
      <c r="G13" s="63"/>
      <c r="H13" s="63"/>
      <c r="I13" s="63" t="s">
        <v>21</v>
      </c>
      <c r="J13" s="63" t="s">
        <v>6</v>
      </c>
      <c r="K13" s="63"/>
      <c r="L13" s="63" t="s">
        <v>18</v>
      </c>
      <c r="M13" s="63" t="s">
        <v>6</v>
      </c>
      <c r="N13" s="63"/>
      <c r="O13" s="63"/>
      <c r="P13" s="7"/>
    </row>
    <row r="14" spans="1:15" ht="46.5" customHeight="1">
      <c r="A14" s="56"/>
      <c r="B14" s="56"/>
      <c r="C14" s="63"/>
      <c r="D14" s="63"/>
      <c r="E14" s="63"/>
      <c r="F14" s="63"/>
      <c r="G14" s="63"/>
      <c r="H14" s="63"/>
      <c r="I14" s="63"/>
      <c r="J14" s="6" t="s">
        <v>54</v>
      </c>
      <c r="K14" s="6" t="s">
        <v>7</v>
      </c>
      <c r="L14" s="63"/>
      <c r="M14" s="17" t="s">
        <v>8</v>
      </c>
      <c r="N14" s="6" t="s">
        <v>15</v>
      </c>
      <c r="O14" s="6" t="s">
        <v>9</v>
      </c>
    </row>
    <row r="15" spans="1:15" ht="11.2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1">
        <v>15</v>
      </c>
    </row>
    <row r="16" spans="1:15" ht="15" customHeight="1">
      <c r="A16" s="54">
        <v>1</v>
      </c>
      <c r="B16" s="42" t="s">
        <v>10</v>
      </c>
      <c r="C16" s="75" t="s">
        <v>23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12.75" customHeight="1">
      <c r="A17" s="54"/>
      <c r="B17" s="42" t="s">
        <v>11</v>
      </c>
      <c r="C17" s="61" t="s">
        <v>30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2.75" customHeight="1">
      <c r="A18" s="54"/>
      <c r="B18" s="42" t="s">
        <v>12</v>
      </c>
      <c r="C18" s="61" t="s">
        <v>32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2.75" customHeight="1">
      <c r="A19" s="54"/>
      <c r="B19" s="42" t="s">
        <v>13</v>
      </c>
      <c r="C19" s="66" t="s">
        <v>100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7" customFormat="1" ht="15.75" customHeight="1">
      <c r="A20" s="54"/>
      <c r="B20" s="43" t="s">
        <v>14</v>
      </c>
      <c r="C20" s="61" t="s">
        <v>40</v>
      </c>
      <c r="D20" s="61"/>
      <c r="E20" s="22">
        <f>G20+F20</f>
        <v>43918440</v>
      </c>
      <c r="F20" s="9">
        <v>14870790</v>
      </c>
      <c r="G20" s="9">
        <v>29047650</v>
      </c>
      <c r="H20" s="10"/>
      <c r="I20" s="10"/>
      <c r="J20" s="9"/>
      <c r="K20" s="10"/>
      <c r="L20" s="10"/>
      <c r="M20" s="9"/>
      <c r="N20" s="9"/>
      <c r="O20" s="10"/>
    </row>
    <row r="21" spans="1:15" s="7" customFormat="1" ht="10.5" customHeight="1">
      <c r="A21" s="54"/>
      <c r="B21" s="40" t="s">
        <v>84</v>
      </c>
      <c r="C21" s="37"/>
      <c r="D21" s="37"/>
      <c r="E21" s="10">
        <f>F21+G21</f>
        <v>28876475</v>
      </c>
      <c r="F21" s="10">
        <f>I21</f>
        <v>9530851</v>
      </c>
      <c r="G21" s="10">
        <f>L21</f>
        <v>19345624</v>
      </c>
      <c r="H21" s="10">
        <f>I21+L21</f>
        <v>28876475</v>
      </c>
      <c r="I21" s="10">
        <f>J21+K21</f>
        <v>9530851</v>
      </c>
      <c r="J21" s="10">
        <v>0</v>
      </c>
      <c r="K21" s="10">
        <v>9530851</v>
      </c>
      <c r="L21" s="10">
        <f>M21+N21+O21</f>
        <v>19345624</v>
      </c>
      <c r="M21" s="9">
        <v>0</v>
      </c>
      <c r="N21" s="9">
        <v>0</v>
      </c>
      <c r="O21" s="10">
        <v>19345624</v>
      </c>
    </row>
    <row r="22" spans="1:15" ht="60" customHeight="1" hidden="1" thickBot="1">
      <c r="A22" s="44"/>
      <c r="B22" s="42"/>
      <c r="C22" s="21"/>
      <c r="D22" s="45"/>
      <c r="E22" s="10"/>
      <c r="F22" s="10"/>
      <c r="G22" s="10"/>
      <c r="H22" s="10"/>
      <c r="I22" s="10"/>
      <c r="J22" s="21"/>
      <c r="K22" s="10"/>
      <c r="L22" s="10"/>
      <c r="M22" s="21"/>
      <c r="N22" s="21"/>
      <c r="O22" s="10"/>
    </row>
    <row r="23" spans="1:15" ht="11.25" customHeight="1">
      <c r="A23" s="76">
        <v>2</v>
      </c>
      <c r="B23" s="40" t="s">
        <v>10</v>
      </c>
      <c r="C23" s="65" t="s">
        <v>23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1.25">
      <c r="A24" s="76"/>
      <c r="B24" s="40" t="s">
        <v>11</v>
      </c>
      <c r="C24" s="61" t="s">
        <v>33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>
      <c r="A25" s="76"/>
      <c r="B25" s="40" t="s">
        <v>12</v>
      </c>
      <c r="C25" s="61" t="s">
        <v>34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>
      <c r="A26" s="76"/>
      <c r="B26" s="40" t="s">
        <v>13</v>
      </c>
      <c r="C26" s="64" t="s">
        <v>50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1.25">
      <c r="A27" s="76"/>
      <c r="B27" s="46" t="s">
        <v>14</v>
      </c>
      <c r="C27" s="64" t="s">
        <v>35</v>
      </c>
      <c r="D27" s="64"/>
      <c r="E27" s="9">
        <f>G27+F27</f>
        <v>5055458</v>
      </c>
      <c r="F27" s="22">
        <v>1913454</v>
      </c>
      <c r="G27" s="22">
        <v>3142004</v>
      </c>
      <c r="H27" s="9"/>
      <c r="I27" s="9"/>
      <c r="J27" s="11"/>
      <c r="K27" s="9"/>
      <c r="L27" s="11"/>
      <c r="M27" s="11"/>
      <c r="N27" s="11"/>
      <c r="O27" s="9"/>
    </row>
    <row r="28" spans="1:15" ht="13.5" customHeight="1">
      <c r="A28" s="76"/>
      <c r="B28" s="40" t="s">
        <v>84</v>
      </c>
      <c r="C28" s="38"/>
      <c r="D28" s="38"/>
      <c r="E28" s="10">
        <f>F28+G28</f>
        <v>268924</v>
      </c>
      <c r="F28" s="10">
        <f>I28</f>
        <v>49536</v>
      </c>
      <c r="G28" s="10">
        <f>L28</f>
        <v>219388</v>
      </c>
      <c r="H28" s="10">
        <f>I28+L28</f>
        <v>268924</v>
      </c>
      <c r="I28" s="10">
        <f>J28+K28</f>
        <v>49536</v>
      </c>
      <c r="J28" s="21">
        <v>0</v>
      </c>
      <c r="K28" s="10">
        <v>49536</v>
      </c>
      <c r="L28" s="21">
        <f>M28+N28+O28</f>
        <v>219388</v>
      </c>
      <c r="M28" s="21">
        <v>0</v>
      </c>
      <c r="N28" s="21">
        <v>0</v>
      </c>
      <c r="O28" s="10">
        <v>219388</v>
      </c>
    </row>
    <row r="29" spans="1:15" ht="60" customHeight="1" hidden="1">
      <c r="A29" s="77"/>
      <c r="B29" s="42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60" customHeight="1" hidden="1">
      <c r="A30" s="77"/>
      <c r="B30" s="42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60" customHeight="1" hidden="1">
      <c r="A31" s="77"/>
      <c r="B31" s="42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60" customHeight="1" hidden="1">
      <c r="A32" s="77"/>
      <c r="B32" s="4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60" customHeight="1" hidden="1">
      <c r="A33" s="77"/>
      <c r="B33" s="43"/>
      <c r="C33" s="12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60" customHeight="1" hidden="1">
      <c r="A34" s="77"/>
      <c r="B34" s="4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60" customHeight="1" hidden="1">
      <c r="A35" s="77"/>
      <c r="B35" s="4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60" customHeight="1" hidden="1">
      <c r="A36" s="77"/>
      <c r="B36" s="4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60" customHeight="1" hidden="1" thickBot="1">
      <c r="A37" s="77"/>
      <c r="B37" s="42"/>
      <c r="C37" s="12"/>
      <c r="D37" s="12"/>
      <c r="E37" s="13"/>
      <c r="F37" s="13"/>
      <c r="G37" s="13"/>
      <c r="H37" s="13"/>
      <c r="I37" s="15"/>
      <c r="J37" s="15"/>
      <c r="K37" s="15"/>
      <c r="L37" s="15"/>
      <c r="M37" s="15"/>
      <c r="N37" s="15"/>
      <c r="O37" s="15"/>
    </row>
    <row r="38" spans="1:15" ht="11.25" customHeight="1">
      <c r="A38" s="47"/>
      <c r="B38" s="42" t="s">
        <v>10</v>
      </c>
      <c r="C38" s="57" t="s">
        <v>23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2.75" customHeight="1">
      <c r="A39" s="47"/>
      <c r="B39" s="42" t="s">
        <v>11</v>
      </c>
      <c r="C39" s="57" t="s">
        <v>30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12.75" customHeight="1">
      <c r="A40" s="47"/>
      <c r="B40" s="42" t="s">
        <v>12</v>
      </c>
      <c r="C40" s="57" t="s">
        <v>39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2.75" customHeight="1">
      <c r="A41" s="47">
        <v>3</v>
      </c>
      <c r="B41" s="42" t="s">
        <v>13</v>
      </c>
      <c r="C41" s="59" t="s">
        <v>101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15" ht="11.25">
      <c r="A42" s="47"/>
      <c r="B42" s="43" t="s">
        <v>14</v>
      </c>
      <c r="C42" s="12"/>
      <c r="D42" s="16" t="s">
        <v>41</v>
      </c>
      <c r="E42" s="15">
        <v>1266183</v>
      </c>
      <c r="F42" s="15">
        <v>10233</v>
      </c>
      <c r="G42" s="15">
        <v>1255950</v>
      </c>
      <c r="H42" s="13"/>
      <c r="I42" s="13"/>
      <c r="J42" s="13"/>
      <c r="K42" s="13"/>
      <c r="L42" s="13"/>
      <c r="M42" s="13"/>
      <c r="N42" s="13"/>
      <c r="O42" s="13"/>
    </row>
    <row r="43" spans="1:15" ht="12" customHeight="1">
      <c r="A43" s="47"/>
      <c r="B43" s="40" t="s">
        <v>84</v>
      </c>
      <c r="C43" s="12"/>
      <c r="D43" s="12"/>
      <c r="E43" s="13">
        <f>F43+G43</f>
        <v>39000</v>
      </c>
      <c r="F43" s="13">
        <f>I43</f>
        <v>0</v>
      </c>
      <c r="G43" s="13">
        <f>L43</f>
        <v>39000</v>
      </c>
      <c r="H43" s="13">
        <f>L43</f>
        <v>39000</v>
      </c>
      <c r="I43" s="13">
        <f>J43+K43</f>
        <v>0</v>
      </c>
      <c r="J43" s="13">
        <v>0</v>
      </c>
      <c r="K43" s="13">
        <v>0</v>
      </c>
      <c r="L43" s="13">
        <f>M43+N43+O43</f>
        <v>39000</v>
      </c>
      <c r="M43" s="13">
        <v>0</v>
      </c>
      <c r="N43" s="13">
        <v>0</v>
      </c>
      <c r="O43" s="13">
        <v>39000</v>
      </c>
    </row>
    <row r="44" spans="1:15" ht="12.75" customHeight="1">
      <c r="A44" s="54">
        <v>4</v>
      </c>
      <c r="B44" s="42" t="s">
        <v>10</v>
      </c>
      <c r="C44" s="60" t="s">
        <v>23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2.75">
      <c r="A45" s="54"/>
      <c r="B45" s="42" t="s">
        <v>11</v>
      </c>
      <c r="C45" s="61" t="s">
        <v>37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1.25">
      <c r="A46" s="54"/>
      <c r="B46" s="42" t="s">
        <v>12</v>
      </c>
      <c r="C46" s="60" t="s">
        <v>36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1.25">
      <c r="A47" s="54"/>
      <c r="B47" s="42" t="s">
        <v>13</v>
      </c>
      <c r="C47" s="70" t="s">
        <v>102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12.75" customHeight="1">
      <c r="A48" s="54"/>
      <c r="B48" s="43" t="s">
        <v>14</v>
      </c>
      <c r="C48" s="12"/>
      <c r="D48" s="16" t="s">
        <v>38</v>
      </c>
      <c r="E48" s="22">
        <v>9449886</v>
      </c>
      <c r="F48" s="22">
        <v>4760842</v>
      </c>
      <c r="G48" s="22">
        <v>4689044</v>
      </c>
      <c r="H48" s="15"/>
      <c r="I48" s="15"/>
      <c r="J48" s="15">
        <v>0</v>
      </c>
      <c r="K48" s="15"/>
      <c r="L48" s="15"/>
      <c r="M48" s="15"/>
      <c r="N48" s="15"/>
      <c r="O48" s="15"/>
    </row>
    <row r="49" spans="1:15" ht="13.5" customHeight="1">
      <c r="A49" s="54"/>
      <c r="B49" s="40" t="s">
        <v>84</v>
      </c>
      <c r="C49" s="12"/>
      <c r="D49" s="12"/>
      <c r="E49" s="10">
        <f>F49+G49</f>
        <v>5466161</v>
      </c>
      <c r="F49" s="10">
        <v>2829849</v>
      </c>
      <c r="G49" s="10">
        <f>L49</f>
        <v>2636312</v>
      </c>
      <c r="H49" s="13">
        <f>I49+L49</f>
        <v>3766161</v>
      </c>
      <c r="I49" s="13">
        <f>J49+K49</f>
        <v>1129849</v>
      </c>
      <c r="J49" s="13">
        <v>0</v>
      </c>
      <c r="K49" s="13">
        <v>1129849</v>
      </c>
      <c r="L49" s="13">
        <f>M49+N49+O49</f>
        <v>2636312</v>
      </c>
      <c r="M49" s="13">
        <v>0</v>
      </c>
      <c r="N49" s="13">
        <v>0</v>
      </c>
      <c r="O49" s="13">
        <v>2636312</v>
      </c>
    </row>
    <row r="50" spans="1:15" ht="11.25" customHeight="1">
      <c r="A50" s="47"/>
      <c r="B50" s="42" t="s">
        <v>10</v>
      </c>
      <c r="C50" s="12"/>
      <c r="D50" s="12"/>
      <c r="E50" s="13"/>
      <c r="F50" s="13"/>
      <c r="G50" s="13" t="s">
        <v>23</v>
      </c>
      <c r="H50" s="13"/>
      <c r="I50" s="13"/>
      <c r="J50" s="13"/>
      <c r="K50" s="13"/>
      <c r="L50" s="13"/>
      <c r="M50" s="13"/>
      <c r="N50" s="13"/>
      <c r="O50" s="13"/>
    </row>
    <row r="51" spans="1:15" ht="12.75" customHeight="1">
      <c r="A51" s="54">
        <v>5</v>
      </c>
      <c r="B51" s="42" t="s">
        <v>11</v>
      </c>
      <c r="C51" s="12"/>
      <c r="D51" s="12"/>
      <c r="E51" s="13"/>
      <c r="F51" s="13"/>
      <c r="G51" s="57" t="s">
        <v>37</v>
      </c>
      <c r="H51" s="57"/>
      <c r="I51" s="57"/>
      <c r="J51" s="57"/>
      <c r="K51" s="57"/>
      <c r="L51" s="13"/>
      <c r="M51" s="13"/>
      <c r="N51" s="13"/>
      <c r="O51" s="13"/>
    </row>
    <row r="52" spans="1:15" ht="12.75" customHeight="1">
      <c r="A52" s="54"/>
      <c r="B52" s="42" t="s">
        <v>12</v>
      </c>
      <c r="C52" s="12"/>
      <c r="D52" s="12"/>
      <c r="E52" s="13"/>
      <c r="F52" s="13"/>
      <c r="G52" s="57" t="s">
        <v>42</v>
      </c>
      <c r="H52" s="57"/>
      <c r="I52" s="57"/>
      <c r="J52" s="57"/>
      <c r="K52" s="57"/>
      <c r="L52" s="13"/>
      <c r="M52" s="13"/>
      <c r="N52" s="13"/>
      <c r="O52" s="13"/>
    </row>
    <row r="53" spans="1:15" ht="12.75" customHeight="1">
      <c r="A53" s="54"/>
      <c r="B53" s="42" t="s">
        <v>13</v>
      </c>
      <c r="C53" s="12"/>
      <c r="D53" s="12"/>
      <c r="E53" s="13"/>
      <c r="F53" s="59" t="s">
        <v>103</v>
      </c>
      <c r="G53" s="59"/>
      <c r="H53" s="59"/>
      <c r="I53" s="59"/>
      <c r="J53" s="59"/>
      <c r="K53" s="59"/>
      <c r="L53" s="59"/>
      <c r="M53" s="13"/>
      <c r="N53" s="13"/>
      <c r="O53" s="13"/>
    </row>
    <row r="54" spans="1:15" ht="12.75" customHeight="1">
      <c r="A54" s="54"/>
      <c r="B54" s="43" t="s">
        <v>14</v>
      </c>
      <c r="C54" s="12"/>
      <c r="D54" s="19" t="s">
        <v>43</v>
      </c>
      <c r="E54" s="15">
        <v>167572</v>
      </c>
      <c r="F54" s="15">
        <v>25138</v>
      </c>
      <c r="G54" s="15">
        <v>142434</v>
      </c>
      <c r="H54" s="13"/>
      <c r="I54" s="13"/>
      <c r="J54" s="13"/>
      <c r="K54" s="13"/>
      <c r="L54" s="13"/>
      <c r="M54" s="13"/>
      <c r="N54" s="13"/>
      <c r="O54" s="13"/>
    </row>
    <row r="55" spans="1:15" ht="12.75" customHeight="1">
      <c r="A55" s="54"/>
      <c r="B55" s="43"/>
      <c r="C55" s="12"/>
      <c r="D55" s="19" t="s">
        <v>44</v>
      </c>
      <c r="E55" s="15">
        <v>844189</v>
      </c>
      <c r="F55" s="15">
        <v>126628</v>
      </c>
      <c r="G55" s="15">
        <v>717561</v>
      </c>
      <c r="H55" s="13"/>
      <c r="I55" s="13"/>
      <c r="J55" s="13"/>
      <c r="K55" s="13"/>
      <c r="L55" s="13"/>
      <c r="M55" s="13"/>
      <c r="N55" s="13"/>
      <c r="O55" s="13"/>
    </row>
    <row r="56" spans="1:15" ht="12.75" customHeight="1">
      <c r="A56" s="54"/>
      <c r="B56" s="43"/>
      <c r="C56" s="12"/>
      <c r="D56" s="19" t="s">
        <v>46</v>
      </c>
      <c r="E56" s="15">
        <v>1011761</v>
      </c>
      <c r="F56" s="15">
        <v>151766</v>
      </c>
      <c r="G56" s="15">
        <v>859995</v>
      </c>
      <c r="H56" s="13"/>
      <c r="I56" s="13"/>
      <c r="J56" s="13"/>
      <c r="K56" s="13"/>
      <c r="L56" s="13"/>
      <c r="M56" s="13"/>
      <c r="N56" s="13"/>
      <c r="O56" s="13"/>
    </row>
    <row r="57" spans="1:15" ht="12.75" customHeight="1">
      <c r="A57" s="54"/>
      <c r="B57" s="43" t="s">
        <v>84</v>
      </c>
      <c r="C57" s="12"/>
      <c r="D57" s="16" t="s">
        <v>90</v>
      </c>
      <c r="E57" s="13">
        <v>844189</v>
      </c>
      <c r="F57" s="13">
        <v>126628</v>
      </c>
      <c r="G57" s="13">
        <v>717561</v>
      </c>
      <c r="H57" s="13">
        <f>I57+L57</f>
        <v>844189</v>
      </c>
      <c r="I57" s="13">
        <f>J57+K57</f>
        <v>126628</v>
      </c>
      <c r="J57" s="13">
        <v>0</v>
      </c>
      <c r="K57" s="13">
        <v>126628</v>
      </c>
      <c r="L57" s="13">
        <f>M57+N57+O57</f>
        <v>717561</v>
      </c>
      <c r="M57" s="13">
        <v>0</v>
      </c>
      <c r="N57" s="13">
        <v>0</v>
      </c>
      <c r="O57" s="13">
        <v>717561</v>
      </c>
    </row>
    <row r="58" spans="1:15" ht="12.75" customHeight="1">
      <c r="A58" s="54"/>
      <c r="B58" s="40"/>
      <c r="C58" s="12"/>
      <c r="D58" s="16" t="s">
        <v>43</v>
      </c>
      <c r="E58" s="13">
        <f>F58+G58</f>
        <v>4405</v>
      </c>
      <c r="F58" s="13">
        <f>I58</f>
        <v>661</v>
      </c>
      <c r="G58" s="13">
        <f>L58</f>
        <v>3744</v>
      </c>
      <c r="H58" s="13">
        <f>I58+L58</f>
        <v>4405</v>
      </c>
      <c r="I58" s="13">
        <f>J58+K58</f>
        <v>661</v>
      </c>
      <c r="J58" s="13">
        <v>0</v>
      </c>
      <c r="K58" s="13">
        <v>661</v>
      </c>
      <c r="L58" s="13">
        <f>M58+N58+O58</f>
        <v>3744</v>
      </c>
      <c r="M58" s="13">
        <v>0</v>
      </c>
      <c r="N58" s="13">
        <v>0</v>
      </c>
      <c r="O58" s="13">
        <v>3744</v>
      </c>
    </row>
    <row r="59" spans="1:15" ht="11.25">
      <c r="A59" s="47"/>
      <c r="B59" s="42" t="s">
        <v>10</v>
      </c>
      <c r="C59" s="12"/>
      <c r="D59" s="12"/>
      <c r="E59" s="13"/>
      <c r="F59" s="13"/>
      <c r="G59" s="13" t="s">
        <v>23</v>
      </c>
      <c r="H59" s="13"/>
      <c r="I59" s="13"/>
      <c r="J59" s="13"/>
      <c r="K59" s="13"/>
      <c r="L59" s="13"/>
      <c r="M59" s="13"/>
      <c r="N59" s="13"/>
      <c r="O59" s="13"/>
    </row>
    <row r="60" spans="1:15" ht="11.25">
      <c r="A60" s="47"/>
      <c r="B60" s="42" t="s">
        <v>11</v>
      </c>
      <c r="C60" s="12"/>
      <c r="D60" s="12"/>
      <c r="E60" s="13"/>
      <c r="F60" s="13"/>
      <c r="G60" s="57" t="s">
        <v>68</v>
      </c>
      <c r="H60" s="57"/>
      <c r="I60" s="57"/>
      <c r="J60" s="57"/>
      <c r="K60" s="57"/>
      <c r="L60" s="13"/>
      <c r="M60" s="13"/>
      <c r="N60" s="13"/>
      <c r="O60" s="13"/>
    </row>
    <row r="61" spans="1:15" ht="11.25">
      <c r="A61" s="47"/>
      <c r="B61" s="42" t="s">
        <v>12</v>
      </c>
      <c r="C61" s="12"/>
      <c r="D61" s="12"/>
      <c r="E61" s="13"/>
      <c r="F61" s="13"/>
      <c r="G61" s="58" t="s">
        <v>64</v>
      </c>
      <c r="H61" s="58"/>
      <c r="I61" s="58"/>
      <c r="J61" s="58"/>
      <c r="K61" s="58"/>
      <c r="L61" s="13"/>
      <c r="M61" s="13"/>
      <c r="N61" s="13"/>
      <c r="O61" s="13"/>
    </row>
    <row r="62" spans="1:15" ht="11.25">
      <c r="A62" s="47">
        <v>6</v>
      </c>
      <c r="B62" s="42" t="s">
        <v>13</v>
      </c>
      <c r="C62" s="12"/>
      <c r="D62" s="12"/>
      <c r="E62" s="13"/>
      <c r="F62" s="59" t="s">
        <v>83</v>
      </c>
      <c r="G62" s="59"/>
      <c r="H62" s="59"/>
      <c r="I62" s="59"/>
      <c r="J62" s="59"/>
      <c r="K62" s="59"/>
      <c r="L62" s="59"/>
      <c r="M62" s="13"/>
      <c r="N62" s="13"/>
      <c r="O62" s="13"/>
    </row>
    <row r="63" spans="1:15" ht="11.25">
      <c r="A63" s="47"/>
      <c r="B63" s="43" t="s">
        <v>14</v>
      </c>
      <c r="C63" s="12"/>
      <c r="D63" s="19" t="s">
        <v>55</v>
      </c>
      <c r="E63" s="15">
        <v>2354742</v>
      </c>
      <c r="F63" s="15">
        <v>346797</v>
      </c>
      <c r="G63" s="15">
        <v>2007945</v>
      </c>
      <c r="H63" s="13"/>
      <c r="I63" s="13"/>
      <c r="J63" s="13"/>
      <c r="K63" s="13"/>
      <c r="L63" s="13"/>
      <c r="M63" s="13"/>
      <c r="N63" s="13"/>
      <c r="O63" s="13"/>
    </row>
    <row r="64" spans="1:15" ht="11.25">
      <c r="A64" s="47"/>
      <c r="B64" s="43"/>
      <c r="C64" s="12"/>
      <c r="D64" s="19" t="s">
        <v>70</v>
      </c>
      <c r="E64" s="15">
        <v>149145</v>
      </c>
      <c r="F64" s="15">
        <v>15705</v>
      </c>
      <c r="G64" s="15">
        <v>133440</v>
      </c>
      <c r="H64" s="13"/>
      <c r="I64" s="13"/>
      <c r="J64" s="13"/>
      <c r="K64" s="13"/>
      <c r="L64" s="13"/>
      <c r="M64" s="13"/>
      <c r="N64" s="13"/>
      <c r="O64" s="13"/>
    </row>
    <row r="65" spans="1:15" ht="11.25">
      <c r="A65" s="47"/>
      <c r="B65" s="43"/>
      <c r="C65" s="12"/>
      <c r="D65" s="19" t="s">
        <v>46</v>
      </c>
      <c r="E65" s="15">
        <v>2503887</v>
      </c>
      <c r="F65" s="15">
        <v>362502</v>
      </c>
      <c r="G65" s="15">
        <v>2141385</v>
      </c>
      <c r="H65" s="13"/>
      <c r="I65" s="13"/>
      <c r="J65" s="13"/>
      <c r="K65" s="13"/>
      <c r="L65" s="13"/>
      <c r="M65" s="13"/>
      <c r="N65" s="13"/>
      <c r="O65" s="13"/>
    </row>
    <row r="66" spans="1:15" ht="11.25">
      <c r="A66" s="47"/>
      <c r="B66" s="40" t="s">
        <v>85</v>
      </c>
      <c r="C66" s="12"/>
      <c r="D66" s="16" t="s">
        <v>45</v>
      </c>
      <c r="E66" s="13">
        <f>SUM(F66+G66)</f>
        <v>1071000</v>
      </c>
      <c r="F66" s="13">
        <f>I66</f>
        <v>135000</v>
      </c>
      <c r="G66" s="13">
        <f>L66</f>
        <v>936000</v>
      </c>
      <c r="H66" s="13">
        <f>I66+L66</f>
        <v>1071000</v>
      </c>
      <c r="I66" s="13">
        <f>J66+K66</f>
        <v>135000</v>
      </c>
      <c r="J66" s="13">
        <v>0</v>
      </c>
      <c r="K66" s="13">
        <v>135000</v>
      </c>
      <c r="L66" s="13">
        <f>O66+N66+M66</f>
        <v>936000</v>
      </c>
      <c r="M66" s="13">
        <v>0</v>
      </c>
      <c r="N66" s="13">
        <v>0</v>
      </c>
      <c r="O66" s="13">
        <v>936000</v>
      </c>
    </row>
    <row r="67" spans="1:15" ht="11.25">
      <c r="A67" s="47"/>
      <c r="B67" s="40" t="s">
        <v>69</v>
      </c>
      <c r="C67" s="12"/>
      <c r="D67" s="16"/>
      <c r="E67" s="13">
        <f>G67+F67</f>
        <v>203887</v>
      </c>
      <c r="F67" s="13">
        <v>29297</v>
      </c>
      <c r="G67" s="13">
        <v>174590</v>
      </c>
      <c r="H67" s="13"/>
      <c r="I67" s="13"/>
      <c r="J67" s="13"/>
      <c r="K67" s="13"/>
      <c r="L67" s="13"/>
      <c r="M67" s="13"/>
      <c r="N67" s="13"/>
      <c r="O67" s="13"/>
    </row>
    <row r="68" spans="1:15" ht="11.25" customHeight="1">
      <c r="A68" s="47"/>
      <c r="B68" s="42" t="s">
        <v>10</v>
      </c>
      <c r="C68" s="57" t="s">
        <v>23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12.75" customHeight="1">
      <c r="A69" s="47"/>
      <c r="B69" s="42" t="s">
        <v>11</v>
      </c>
      <c r="C69" s="57" t="s">
        <v>24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5" ht="12.75" customHeight="1">
      <c r="A70" s="47"/>
      <c r="B70" s="42" t="s">
        <v>12</v>
      </c>
      <c r="C70" s="57" t="s">
        <v>47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1:15" ht="12.75" customHeight="1">
      <c r="A71" s="47">
        <v>7</v>
      </c>
      <c r="B71" s="42" t="s">
        <v>13</v>
      </c>
      <c r="C71" s="59" t="s">
        <v>76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15" ht="11.25">
      <c r="A72" s="47"/>
      <c r="B72" s="43" t="s">
        <v>14</v>
      </c>
      <c r="C72" s="12"/>
      <c r="D72" s="19" t="s">
        <v>48</v>
      </c>
      <c r="E72" s="15">
        <v>1743952</v>
      </c>
      <c r="F72" s="15">
        <v>245365</v>
      </c>
      <c r="G72" s="15">
        <v>1498587</v>
      </c>
      <c r="H72" s="13"/>
      <c r="I72" s="13"/>
      <c r="J72" s="13"/>
      <c r="K72" s="13"/>
      <c r="L72" s="13"/>
      <c r="M72" s="13"/>
      <c r="N72" s="13"/>
      <c r="O72" s="13"/>
    </row>
    <row r="73" spans="1:15" ht="11.25">
      <c r="A73" s="47"/>
      <c r="B73" s="43"/>
      <c r="C73" s="12"/>
      <c r="D73" s="19" t="s">
        <v>49</v>
      </c>
      <c r="E73" s="15">
        <v>160200</v>
      </c>
      <c r="F73" s="15">
        <v>43557</v>
      </c>
      <c r="G73" s="15">
        <v>116643</v>
      </c>
      <c r="H73" s="13"/>
      <c r="I73" s="13"/>
      <c r="J73" s="13"/>
      <c r="K73" s="13"/>
      <c r="L73" s="13"/>
      <c r="M73" s="13"/>
      <c r="N73" s="13"/>
      <c r="O73" s="13"/>
    </row>
    <row r="74" spans="1:15" ht="11.25">
      <c r="A74" s="47"/>
      <c r="B74" s="43"/>
      <c r="C74" s="12"/>
      <c r="D74" s="19" t="s">
        <v>46</v>
      </c>
      <c r="E74" s="15">
        <f>G74+F74</f>
        <v>1904152</v>
      </c>
      <c r="F74" s="15">
        <f>F72+F73</f>
        <v>288922</v>
      </c>
      <c r="G74" s="15">
        <f>G72+G73</f>
        <v>1615230</v>
      </c>
      <c r="H74" s="13"/>
      <c r="I74" s="13"/>
      <c r="J74" s="13"/>
      <c r="K74" s="13"/>
      <c r="L74" s="13"/>
      <c r="M74" s="13"/>
      <c r="N74" s="13"/>
      <c r="O74" s="13"/>
    </row>
    <row r="75" spans="1:15" ht="11.25">
      <c r="A75" s="47"/>
      <c r="B75" s="40" t="s">
        <v>84</v>
      </c>
      <c r="C75" s="12"/>
      <c r="D75" s="16" t="s">
        <v>45</v>
      </c>
      <c r="E75" s="13">
        <f>G75+F75</f>
        <v>619152</v>
      </c>
      <c r="F75" s="13">
        <f>I75</f>
        <v>109569</v>
      </c>
      <c r="G75" s="13">
        <f>L75</f>
        <v>509583</v>
      </c>
      <c r="H75" s="13">
        <f>I75+L75</f>
        <v>619152</v>
      </c>
      <c r="I75" s="13">
        <f>J75+K75</f>
        <v>109569</v>
      </c>
      <c r="J75" s="13">
        <v>0</v>
      </c>
      <c r="K75" s="13">
        <v>109569</v>
      </c>
      <c r="L75" s="13">
        <f>M75+N75+O75</f>
        <v>509583</v>
      </c>
      <c r="M75" s="13">
        <v>0</v>
      </c>
      <c r="N75" s="13">
        <v>0</v>
      </c>
      <c r="O75" s="13">
        <v>509583</v>
      </c>
    </row>
    <row r="76" spans="1:15" ht="11.25" customHeight="1">
      <c r="A76" s="47"/>
      <c r="B76" s="42" t="s">
        <v>10</v>
      </c>
      <c r="C76" s="60" t="s">
        <v>23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5" ht="11.25">
      <c r="A77" s="47"/>
      <c r="B77" s="42" t="s">
        <v>31</v>
      </c>
      <c r="C77" s="60" t="s">
        <v>51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</row>
    <row r="78" spans="1:15" ht="11.25">
      <c r="A78" s="47">
        <v>8</v>
      </c>
      <c r="B78" s="42" t="s">
        <v>12</v>
      </c>
      <c r="C78" s="60" t="s">
        <v>52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</row>
    <row r="79" spans="1:15" ht="11.25">
      <c r="A79" s="47"/>
      <c r="B79" s="42" t="s">
        <v>13</v>
      </c>
      <c r="C79" s="73" t="s">
        <v>75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ht="11.25">
      <c r="A80" s="47"/>
      <c r="B80" s="48" t="s">
        <v>14</v>
      </c>
      <c r="C80" s="23"/>
      <c r="D80" s="27" t="s">
        <v>56</v>
      </c>
      <c r="E80" s="24">
        <f>G80+F80</f>
        <v>946219</v>
      </c>
      <c r="F80" s="24">
        <v>141933</v>
      </c>
      <c r="G80" s="24">
        <v>804286</v>
      </c>
      <c r="H80" s="25"/>
      <c r="I80" s="25"/>
      <c r="J80" s="25"/>
      <c r="K80" s="25"/>
      <c r="L80" s="25"/>
      <c r="M80" s="25"/>
      <c r="N80" s="25"/>
      <c r="O80" s="25"/>
    </row>
    <row r="81" spans="1:15" ht="15" customHeight="1">
      <c r="A81" s="47"/>
      <c r="B81" s="49" t="s">
        <v>84</v>
      </c>
      <c r="C81" s="23"/>
      <c r="D81" s="23"/>
      <c r="E81" s="25">
        <f>G81+F81</f>
        <v>259951</v>
      </c>
      <c r="F81" s="25">
        <f>I81</f>
        <v>38960</v>
      </c>
      <c r="G81" s="25">
        <f>L81</f>
        <v>220991</v>
      </c>
      <c r="H81" s="25">
        <f>I81+L81</f>
        <v>259951</v>
      </c>
      <c r="I81" s="25">
        <f>J81+K81</f>
        <v>38960</v>
      </c>
      <c r="J81" s="25">
        <v>0</v>
      </c>
      <c r="K81" s="25">
        <v>38960</v>
      </c>
      <c r="L81" s="25">
        <f>M81+N81+O81</f>
        <v>220991</v>
      </c>
      <c r="M81" s="25">
        <v>0</v>
      </c>
      <c r="N81" s="25">
        <v>0</v>
      </c>
      <c r="O81" s="25">
        <v>220991</v>
      </c>
    </row>
    <row r="82" spans="1:15" ht="15" customHeight="1">
      <c r="A82" s="54">
        <v>9</v>
      </c>
      <c r="B82" s="42" t="s">
        <v>10</v>
      </c>
      <c r="C82" s="55" t="s">
        <v>23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ht="15" customHeight="1">
      <c r="A83" s="54"/>
      <c r="B83" s="42" t="s">
        <v>31</v>
      </c>
      <c r="C83" s="55" t="s">
        <v>25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5" customHeight="1">
      <c r="A84" s="54"/>
      <c r="B84" s="42" t="s">
        <v>12</v>
      </c>
      <c r="C84" s="55" t="s">
        <v>26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5" customHeight="1">
      <c r="A85" s="54"/>
      <c r="B85" s="42" t="s">
        <v>13</v>
      </c>
      <c r="C85" s="73" t="s">
        <v>91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</row>
    <row r="86" spans="1:15" ht="15" customHeight="1">
      <c r="A86" s="54"/>
      <c r="B86" s="43" t="s">
        <v>14</v>
      </c>
      <c r="C86" s="23"/>
      <c r="D86" s="27" t="s">
        <v>48</v>
      </c>
      <c r="E86" s="24">
        <f>F86+G86</f>
        <v>20850</v>
      </c>
      <c r="F86" s="24">
        <f>F87+F88</f>
        <v>0</v>
      </c>
      <c r="G86" s="24">
        <f>G87+G88</f>
        <v>20850</v>
      </c>
      <c r="H86" s="25"/>
      <c r="I86" s="25"/>
      <c r="J86" s="25"/>
      <c r="K86" s="25"/>
      <c r="L86" s="25"/>
      <c r="M86" s="25"/>
      <c r="N86" s="25"/>
      <c r="O86" s="25"/>
    </row>
    <row r="87" spans="1:15" ht="15" customHeight="1">
      <c r="A87" s="54"/>
      <c r="B87" s="49" t="s">
        <v>84</v>
      </c>
      <c r="C87" s="23"/>
      <c r="D87" s="23"/>
      <c r="E87" s="25">
        <f>F87+G87</f>
        <v>15650</v>
      </c>
      <c r="F87" s="25">
        <f>I87</f>
        <v>0</v>
      </c>
      <c r="G87" s="25">
        <f>L87</f>
        <v>15650</v>
      </c>
      <c r="H87" s="25">
        <f>I87+L87</f>
        <v>15650</v>
      </c>
      <c r="I87" s="25">
        <f>J87+K87</f>
        <v>0</v>
      </c>
      <c r="J87" s="25">
        <v>0</v>
      </c>
      <c r="K87" s="25">
        <v>0</v>
      </c>
      <c r="L87" s="25">
        <f>M87+N87+O87</f>
        <v>15650</v>
      </c>
      <c r="M87" s="25">
        <v>0</v>
      </c>
      <c r="N87" s="25">
        <v>0</v>
      </c>
      <c r="O87" s="25">
        <v>15650</v>
      </c>
    </row>
    <row r="88" spans="1:15" ht="15" customHeight="1">
      <c r="A88" s="54"/>
      <c r="B88" s="49" t="s">
        <v>69</v>
      </c>
      <c r="C88" s="23"/>
      <c r="D88" s="23"/>
      <c r="E88" s="25">
        <f>F88+G88</f>
        <v>5200</v>
      </c>
      <c r="F88" s="25">
        <v>0</v>
      </c>
      <c r="G88" s="25">
        <v>5200</v>
      </c>
      <c r="H88" s="25"/>
      <c r="I88" s="25"/>
      <c r="J88" s="25"/>
      <c r="K88" s="25"/>
      <c r="L88" s="25"/>
      <c r="M88" s="25"/>
      <c r="N88" s="25"/>
      <c r="O88" s="25"/>
    </row>
    <row r="89" spans="1:15" ht="11.25" customHeight="1">
      <c r="A89" s="47"/>
      <c r="B89" s="42" t="s">
        <v>10</v>
      </c>
      <c r="C89" s="60" t="s">
        <v>23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</row>
    <row r="90" spans="1:15" ht="11.25">
      <c r="A90" s="47"/>
      <c r="B90" s="42" t="s">
        <v>31</v>
      </c>
      <c r="C90" s="60" t="s">
        <v>25</v>
      </c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</row>
    <row r="91" spans="1:15" ht="11.25">
      <c r="A91" s="47">
        <v>10</v>
      </c>
      <c r="B91" s="42" t="s">
        <v>12</v>
      </c>
      <c r="C91" s="60" t="s">
        <v>26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</row>
    <row r="92" spans="1:15" ht="11.25">
      <c r="A92" s="47"/>
      <c r="B92" s="42" t="s">
        <v>13</v>
      </c>
      <c r="C92" s="70" t="s">
        <v>53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3" spans="1:15" ht="17.25" customHeight="1">
      <c r="A93" s="47"/>
      <c r="B93" s="43" t="s">
        <v>14</v>
      </c>
      <c r="C93" s="12"/>
      <c r="D93" s="14" t="s">
        <v>48</v>
      </c>
      <c r="E93" s="15">
        <v>71137</v>
      </c>
      <c r="F93" s="15">
        <v>0</v>
      </c>
      <c r="G93" s="15">
        <v>71137</v>
      </c>
      <c r="H93" s="13"/>
      <c r="I93" s="13"/>
      <c r="J93" s="13"/>
      <c r="K93" s="13"/>
      <c r="L93" s="13"/>
      <c r="M93" s="13"/>
      <c r="N93" s="13"/>
      <c r="O93" s="13"/>
    </row>
    <row r="94" spans="1:15" ht="13.5" customHeight="1">
      <c r="A94" s="47"/>
      <c r="B94" s="50" t="s">
        <v>84</v>
      </c>
      <c r="C94" s="12"/>
      <c r="D94" s="12"/>
      <c r="E94" s="13">
        <f>F94+G94</f>
        <v>1500</v>
      </c>
      <c r="F94" s="13">
        <f>I94</f>
        <v>0</v>
      </c>
      <c r="G94" s="13">
        <f>L94</f>
        <v>1500</v>
      </c>
      <c r="H94" s="13">
        <f>I94+L94</f>
        <v>1500</v>
      </c>
      <c r="I94" s="13">
        <f>J94+K94</f>
        <v>0</v>
      </c>
      <c r="J94" s="13">
        <v>0</v>
      </c>
      <c r="K94" s="13">
        <v>0</v>
      </c>
      <c r="L94" s="13">
        <f>M94+N94+O94</f>
        <v>1500</v>
      </c>
      <c r="M94" s="13">
        <v>0</v>
      </c>
      <c r="N94" s="13">
        <v>0</v>
      </c>
      <c r="O94" s="13">
        <v>1500</v>
      </c>
    </row>
    <row r="95" spans="1:15" ht="11.25" customHeight="1">
      <c r="A95" s="54">
        <v>11</v>
      </c>
      <c r="B95" s="42" t="s">
        <v>10</v>
      </c>
      <c r="C95" s="60" t="s">
        <v>57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</row>
    <row r="96" spans="1:15" ht="12.75" customHeight="1">
      <c r="A96" s="54"/>
      <c r="B96" s="42" t="s">
        <v>13</v>
      </c>
      <c r="C96" s="70" t="s">
        <v>58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12.75" customHeight="1">
      <c r="A97" s="54"/>
      <c r="B97" s="43" t="s">
        <v>14</v>
      </c>
      <c r="C97" s="12"/>
      <c r="D97" s="14" t="s">
        <v>55</v>
      </c>
      <c r="E97" s="15">
        <f>F97+G97</f>
        <v>670951</v>
      </c>
      <c r="F97" s="15">
        <v>134190</v>
      </c>
      <c r="G97" s="15">
        <v>536761</v>
      </c>
      <c r="H97" s="15"/>
      <c r="I97" s="15"/>
      <c r="J97" s="15"/>
      <c r="K97" s="15"/>
      <c r="L97" s="15"/>
      <c r="M97" s="15"/>
      <c r="N97" s="15"/>
      <c r="O97" s="15"/>
    </row>
    <row r="98" spans="1:15" s="26" customFormat="1" ht="13.5" customHeight="1">
      <c r="A98" s="54"/>
      <c r="B98" s="50" t="s">
        <v>84</v>
      </c>
      <c r="C98" s="12"/>
      <c r="D98" s="12"/>
      <c r="E98" s="13">
        <f>G98+F98</f>
        <v>134190</v>
      </c>
      <c r="F98" s="13">
        <f>I98</f>
        <v>134190</v>
      </c>
      <c r="G98" s="13">
        <f>L98</f>
        <v>0</v>
      </c>
      <c r="H98" s="13">
        <f>I98+L98</f>
        <v>134190</v>
      </c>
      <c r="I98" s="13">
        <f>J98+K98</f>
        <v>134190</v>
      </c>
      <c r="J98" s="13">
        <v>0</v>
      </c>
      <c r="K98" s="13">
        <v>134190</v>
      </c>
      <c r="L98" s="13">
        <v>0</v>
      </c>
      <c r="M98" s="13">
        <v>0</v>
      </c>
      <c r="N98" s="13">
        <v>0</v>
      </c>
      <c r="O98" s="13">
        <v>0</v>
      </c>
    </row>
    <row r="99" spans="1:15" s="29" customFormat="1" ht="13.5" customHeight="1">
      <c r="A99" s="56">
        <v>12</v>
      </c>
      <c r="B99" s="49" t="s">
        <v>10</v>
      </c>
      <c r="C99" s="55" t="s">
        <v>94</v>
      </c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s="29" customFormat="1" ht="13.5" customHeight="1">
      <c r="A100" s="56"/>
      <c r="B100" s="49" t="s">
        <v>11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s="29" customFormat="1" ht="13.5" customHeight="1">
      <c r="A101" s="56"/>
      <c r="B101" s="49" t="s">
        <v>12</v>
      </c>
      <c r="C101" s="55" t="s">
        <v>95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s="29" customFormat="1" ht="13.5" customHeight="1">
      <c r="A102" s="56"/>
      <c r="B102" s="49" t="s">
        <v>93</v>
      </c>
      <c r="C102" s="73" t="s">
        <v>98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s="29" customFormat="1" ht="36" customHeight="1">
      <c r="A103" s="56"/>
      <c r="B103" s="51" t="s">
        <v>14</v>
      </c>
      <c r="C103" s="27"/>
      <c r="D103" s="30" t="s">
        <v>97</v>
      </c>
      <c r="E103" s="24">
        <f>F103+G103</f>
        <v>300000</v>
      </c>
      <c r="F103" s="24">
        <v>100000</v>
      </c>
      <c r="G103" s="24">
        <v>200000</v>
      </c>
      <c r="H103" s="25"/>
      <c r="I103" s="25"/>
      <c r="J103" s="25"/>
      <c r="K103" s="25"/>
      <c r="L103" s="25"/>
      <c r="M103" s="25"/>
      <c r="N103" s="25"/>
      <c r="O103" s="25"/>
    </row>
    <row r="104" spans="1:15" s="29" customFormat="1" ht="13.5" customHeight="1">
      <c r="A104" s="56"/>
      <c r="B104" s="49" t="s">
        <v>84</v>
      </c>
      <c r="C104" s="23"/>
      <c r="D104" s="23"/>
      <c r="E104" s="25">
        <f>F104+G104</f>
        <v>250000</v>
      </c>
      <c r="F104" s="25">
        <f>I104</f>
        <v>50000</v>
      </c>
      <c r="G104" s="25">
        <f>L104</f>
        <v>200000</v>
      </c>
      <c r="H104" s="25">
        <f>I104+L104</f>
        <v>250000</v>
      </c>
      <c r="I104" s="25">
        <f>J104+K104</f>
        <v>50000</v>
      </c>
      <c r="J104" s="25">
        <v>0</v>
      </c>
      <c r="K104" s="25">
        <v>50000</v>
      </c>
      <c r="L104" s="25">
        <f>M104+N104+O104</f>
        <v>200000</v>
      </c>
      <c r="M104" s="25">
        <v>0</v>
      </c>
      <c r="N104" s="25">
        <v>0</v>
      </c>
      <c r="O104" s="25">
        <v>200000</v>
      </c>
    </row>
    <row r="105" spans="1:15" ht="11.25" customHeight="1">
      <c r="A105" s="47"/>
      <c r="B105" s="42" t="s">
        <v>10</v>
      </c>
      <c r="C105" s="60" t="s">
        <v>23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</row>
    <row r="106" spans="1:15" ht="11.25">
      <c r="A106" s="47"/>
      <c r="B106" s="42" t="s">
        <v>31</v>
      </c>
      <c r="C106" s="60" t="s">
        <v>25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</row>
    <row r="107" spans="1:15" ht="11.25">
      <c r="A107" s="47">
        <v>13</v>
      </c>
      <c r="B107" s="42" t="s">
        <v>12</v>
      </c>
      <c r="C107" s="60" t="s">
        <v>65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</row>
    <row r="108" spans="1:15" ht="11.25">
      <c r="A108" s="47"/>
      <c r="B108" s="42" t="s">
        <v>13</v>
      </c>
      <c r="C108" s="70" t="s">
        <v>67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7.25" customHeight="1">
      <c r="A109" s="47"/>
      <c r="B109" s="48" t="s">
        <v>14</v>
      </c>
      <c r="C109" s="23"/>
      <c r="D109" s="23" t="s">
        <v>66</v>
      </c>
      <c r="E109" s="24">
        <f>F109+G109</f>
        <v>1905969</v>
      </c>
      <c r="F109" s="24">
        <v>72999</v>
      </c>
      <c r="G109" s="24">
        <v>1832970</v>
      </c>
      <c r="H109" s="25"/>
      <c r="I109" s="25"/>
      <c r="J109" s="25"/>
      <c r="K109" s="25"/>
      <c r="L109" s="25"/>
      <c r="M109" s="25"/>
      <c r="N109" s="25"/>
      <c r="O109" s="25"/>
    </row>
    <row r="110" spans="1:15" ht="13.5" customHeight="1">
      <c r="A110" s="47"/>
      <c r="B110" s="49" t="s">
        <v>84</v>
      </c>
      <c r="C110" s="23"/>
      <c r="D110" s="23"/>
      <c r="E110" s="25">
        <f>G110+F110</f>
        <v>1005259</v>
      </c>
      <c r="F110" s="25">
        <f>I110</f>
        <v>38502</v>
      </c>
      <c r="G110" s="25">
        <f>O110</f>
        <v>966757</v>
      </c>
      <c r="H110" s="25">
        <f>I110+L110</f>
        <v>1005259</v>
      </c>
      <c r="I110" s="25">
        <f>K110</f>
        <v>38502</v>
      </c>
      <c r="J110" s="25">
        <v>0</v>
      </c>
      <c r="K110" s="25">
        <v>38502</v>
      </c>
      <c r="L110" s="25">
        <f>O110</f>
        <v>966757</v>
      </c>
      <c r="M110" s="25">
        <v>0</v>
      </c>
      <c r="N110" s="25">
        <v>0</v>
      </c>
      <c r="O110" s="25">
        <v>966757</v>
      </c>
    </row>
    <row r="111" spans="1:15" ht="13.5" customHeight="1">
      <c r="A111" s="54">
        <v>14</v>
      </c>
      <c r="B111" s="42" t="s">
        <v>10</v>
      </c>
      <c r="C111" s="60" t="s">
        <v>23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</row>
    <row r="112" spans="1:15" ht="13.5" customHeight="1">
      <c r="A112" s="54"/>
      <c r="B112" s="42" t="s">
        <v>31</v>
      </c>
      <c r="C112" s="60" t="s">
        <v>25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ht="13.5" customHeight="1">
      <c r="A113" s="54"/>
      <c r="B113" s="42" t="s">
        <v>12</v>
      </c>
      <c r="C113" s="60" t="s">
        <v>71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</row>
    <row r="114" spans="1:15" ht="13.5" customHeight="1">
      <c r="A114" s="54"/>
      <c r="B114" s="42" t="s">
        <v>13</v>
      </c>
      <c r="C114" s="70" t="s">
        <v>72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</row>
    <row r="115" spans="1:15" ht="13.5" customHeight="1">
      <c r="A115" s="54"/>
      <c r="B115" s="43" t="s">
        <v>14</v>
      </c>
      <c r="C115" s="23"/>
      <c r="D115" s="27" t="s">
        <v>73</v>
      </c>
      <c r="E115" s="24">
        <v>997752</v>
      </c>
      <c r="F115" s="24">
        <v>109116</v>
      </c>
      <c r="G115" s="24">
        <v>411566</v>
      </c>
      <c r="H115" s="25"/>
      <c r="I115" s="25"/>
      <c r="J115" s="25"/>
      <c r="K115" s="25"/>
      <c r="L115" s="25"/>
      <c r="M115" s="25"/>
      <c r="N115" s="25"/>
      <c r="O115" s="25"/>
    </row>
    <row r="116" spans="1:15" ht="13.5" customHeight="1">
      <c r="A116" s="54"/>
      <c r="B116" s="40"/>
      <c r="C116" s="23"/>
      <c r="D116" s="27" t="s">
        <v>105</v>
      </c>
      <c r="E116" s="24">
        <v>701326</v>
      </c>
      <c r="F116" s="24">
        <v>311826</v>
      </c>
      <c r="G116" s="24">
        <v>866570</v>
      </c>
      <c r="H116" s="25"/>
      <c r="I116" s="25"/>
      <c r="J116" s="25"/>
      <c r="K116" s="25"/>
      <c r="L116" s="25"/>
      <c r="M116" s="25"/>
      <c r="N116" s="25"/>
      <c r="O116" s="25"/>
    </row>
    <row r="117" spans="1:15" ht="13.5" customHeight="1">
      <c r="A117" s="54"/>
      <c r="B117" s="40"/>
      <c r="C117" s="23"/>
      <c r="D117" s="27" t="s">
        <v>46</v>
      </c>
      <c r="E117" s="24">
        <v>1699078</v>
      </c>
      <c r="F117" s="24">
        <v>420942</v>
      </c>
      <c r="G117" s="24">
        <v>1278136</v>
      </c>
      <c r="H117" s="25"/>
      <c r="I117" s="25"/>
      <c r="J117" s="25"/>
      <c r="K117" s="25"/>
      <c r="L117" s="25"/>
      <c r="M117" s="25"/>
      <c r="N117" s="25"/>
      <c r="O117" s="25"/>
    </row>
    <row r="118" spans="1:15" ht="27.75" customHeight="1">
      <c r="A118" s="54"/>
      <c r="B118" s="50" t="s">
        <v>84</v>
      </c>
      <c r="C118" s="23"/>
      <c r="D118" s="34" t="s">
        <v>109</v>
      </c>
      <c r="E118" s="25">
        <f>F118+G118</f>
        <v>61826</v>
      </c>
      <c r="F118" s="25">
        <f>I118</f>
        <v>61826</v>
      </c>
      <c r="G118" s="25">
        <v>0</v>
      </c>
      <c r="H118" s="25">
        <f>I118+L118</f>
        <v>61826</v>
      </c>
      <c r="I118" s="25">
        <f>J118+K118</f>
        <v>61826</v>
      </c>
      <c r="J118" s="25">
        <v>0</v>
      </c>
      <c r="K118" s="25">
        <v>61826</v>
      </c>
      <c r="L118" s="25">
        <f>O118+N118+M118</f>
        <v>0</v>
      </c>
      <c r="M118" s="25">
        <v>0</v>
      </c>
      <c r="N118" s="25">
        <v>0</v>
      </c>
      <c r="O118" s="25">
        <v>0</v>
      </c>
    </row>
    <row r="119" spans="1:15" ht="39.75" customHeight="1">
      <c r="A119" s="54"/>
      <c r="B119" s="50"/>
      <c r="C119" s="23"/>
      <c r="D119" s="34" t="s">
        <v>108</v>
      </c>
      <c r="E119" s="25">
        <f>SUM(F119+G119)</f>
        <v>433139</v>
      </c>
      <c r="F119" s="25">
        <f>I119</f>
        <v>52137</v>
      </c>
      <c r="G119" s="25">
        <f>L119</f>
        <v>381002</v>
      </c>
      <c r="H119" s="25">
        <f>I119+L119</f>
        <v>433139</v>
      </c>
      <c r="I119" s="25">
        <f>J119+K119</f>
        <v>52137</v>
      </c>
      <c r="J119" s="25">
        <v>0</v>
      </c>
      <c r="K119" s="25">
        <v>52137</v>
      </c>
      <c r="L119" s="25">
        <f>O119+N119+M119</f>
        <v>381002</v>
      </c>
      <c r="M119" s="25">
        <v>0</v>
      </c>
      <c r="N119" s="25">
        <v>0</v>
      </c>
      <c r="O119" s="25">
        <v>381002</v>
      </c>
    </row>
    <row r="120" spans="1:15" ht="13.5" customHeight="1">
      <c r="A120" s="54"/>
      <c r="B120" s="50" t="s">
        <v>69</v>
      </c>
      <c r="C120" s="23"/>
      <c r="D120" s="23" t="s">
        <v>45</v>
      </c>
      <c r="E120" s="25">
        <f>F120+G120</f>
        <v>109213</v>
      </c>
      <c r="F120" s="25">
        <v>13145</v>
      </c>
      <c r="G120" s="25">
        <v>96068</v>
      </c>
      <c r="H120" s="25"/>
      <c r="I120" s="25"/>
      <c r="J120" s="25"/>
      <c r="K120" s="25"/>
      <c r="L120" s="25"/>
      <c r="M120" s="25"/>
      <c r="N120" s="25"/>
      <c r="O120" s="25"/>
    </row>
    <row r="121" spans="1:15" ht="13.5" customHeight="1">
      <c r="A121" s="54">
        <v>15</v>
      </c>
      <c r="B121" s="42" t="s">
        <v>10</v>
      </c>
      <c r="C121" s="55" t="s">
        <v>96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ht="13.5" customHeight="1">
      <c r="A122" s="54"/>
      <c r="B122" s="42" t="s">
        <v>31</v>
      </c>
      <c r="C122" s="12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3.5" customHeight="1">
      <c r="A123" s="54"/>
      <c r="B123" s="42" t="s">
        <v>12</v>
      </c>
      <c r="C123" s="12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3.5" customHeight="1">
      <c r="A124" s="54"/>
      <c r="B124" s="42" t="s">
        <v>13</v>
      </c>
      <c r="C124" s="70" t="s">
        <v>77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1:15" ht="38.25" customHeight="1">
      <c r="A125" s="54"/>
      <c r="B125" s="43" t="s">
        <v>14</v>
      </c>
      <c r="C125" s="72" t="s">
        <v>107</v>
      </c>
      <c r="D125" s="72"/>
      <c r="E125" s="15">
        <v>6404301</v>
      </c>
      <c r="F125" s="15">
        <v>960677</v>
      </c>
      <c r="G125" s="15">
        <v>5443624</v>
      </c>
      <c r="H125" s="13"/>
      <c r="I125" s="13"/>
      <c r="J125" s="13"/>
      <c r="K125" s="13"/>
      <c r="L125" s="13"/>
      <c r="M125" s="13"/>
      <c r="N125" s="13"/>
      <c r="O125" s="13"/>
    </row>
    <row r="126" spans="1:15" ht="21.75" customHeight="1">
      <c r="A126" s="54"/>
      <c r="B126" s="42"/>
      <c r="C126" s="71" t="s">
        <v>78</v>
      </c>
      <c r="D126" s="71"/>
      <c r="E126" s="15">
        <v>10002611</v>
      </c>
      <c r="F126" s="15">
        <v>2083466</v>
      </c>
      <c r="G126" s="15">
        <v>7919145</v>
      </c>
      <c r="H126" s="13"/>
      <c r="I126" s="13"/>
      <c r="J126" s="13"/>
      <c r="K126" s="13"/>
      <c r="L126" s="13"/>
      <c r="M126" s="13"/>
      <c r="N126" s="13"/>
      <c r="O126" s="13"/>
    </row>
    <row r="127" spans="1:15" ht="13.5" customHeight="1">
      <c r="A127" s="54"/>
      <c r="B127" s="42"/>
      <c r="C127" s="12"/>
      <c r="D127" s="28" t="s">
        <v>46</v>
      </c>
      <c r="E127" s="15">
        <v>16406912</v>
      </c>
      <c r="F127" s="15">
        <v>3044143</v>
      </c>
      <c r="G127" s="15">
        <v>13362769</v>
      </c>
      <c r="H127" s="13"/>
      <c r="I127" s="13"/>
      <c r="J127" s="13"/>
      <c r="K127" s="13"/>
      <c r="L127" s="13"/>
      <c r="M127" s="13"/>
      <c r="N127" s="13"/>
      <c r="O127" s="13"/>
    </row>
    <row r="128" spans="1:15" ht="42" customHeight="1">
      <c r="A128" s="54"/>
      <c r="B128" s="50" t="s">
        <v>86</v>
      </c>
      <c r="C128" s="74" t="s">
        <v>110</v>
      </c>
      <c r="D128" s="74"/>
      <c r="E128" s="13">
        <f>F128+G128</f>
        <v>2591688</v>
      </c>
      <c r="F128" s="13">
        <v>388765</v>
      </c>
      <c r="G128" s="13">
        <f>L128</f>
        <v>2202923</v>
      </c>
      <c r="H128" s="13">
        <f>I128+L128</f>
        <v>2591688</v>
      </c>
      <c r="I128" s="13">
        <f>J128+K128</f>
        <v>388765</v>
      </c>
      <c r="J128" s="13">
        <v>0</v>
      </c>
      <c r="K128" s="13">
        <v>388765</v>
      </c>
      <c r="L128" s="13">
        <f>M128+N128+O128</f>
        <v>2202923</v>
      </c>
      <c r="M128" s="13">
        <v>0</v>
      </c>
      <c r="N128" s="13">
        <v>0</v>
      </c>
      <c r="O128" s="13">
        <v>2202923</v>
      </c>
    </row>
    <row r="129" spans="1:15" ht="25.5" customHeight="1">
      <c r="A129" s="54"/>
      <c r="B129" s="50"/>
      <c r="C129" s="74" t="s">
        <v>87</v>
      </c>
      <c r="D129" s="74"/>
      <c r="E129" s="13">
        <f>F129+G129</f>
        <v>6502611</v>
      </c>
      <c r="F129" s="13">
        <f>I129+685969</f>
        <v>1558466</v>
      </c>
      <c r="G129" s="13">
        <f>L129</f>
        <v>4944145</v>
      </c>
      <c r="H129" s="13">
        <f>I129+L129</f>
        <v>5816642</v>
      </c>
      <c r="I129" s="13">
        <f>J129+K129</f>
        <v>872497</v>
      </c>
      <c r="J129" s="13">
        <v>0</v>
      </c>
      <c r="K129" s="13">
        <v>872497</v>
      </c>
      <c r="L129" s="13">
        <f>M129+N129+O129</f>
        <v>4944145</v>
      </c>
      <c r="M129" s="13">
        <v>0</v>
      </c>
      <c r="N129" s="13">
        <v>0</v>
      </c>
      <c r="O129" s="13">
        <v>4944145</v>
      </c>
    </row>
    <row r="130" spans="1:15" ht="13.5" customHeight="1">
      <c r="A130" s="54"/>
      <c r="B130" s="50" t="s">
        <v>69</v>
      </c>
      <c r="C130" s="12"/>
      <c r="D130" s="28" t="s">
        <v>74</v>
      </c>
      <c r="E130" s="13">
        <v>3312328</v>
      </c>
      <c r="F130" s="13">
        <v>496863</v>
      </c>
      <c r="G130" s="13">
        <v>2815465</v>
      </c>
      <c r="H130" s="13"/>
      <c r="I130" s="13"/>
      <c r="J130" s="13"/>
      <c r="K130" s="13"/>
      <c r="L130" s="13"/>
      <c r="M130" s="13"/>
      <c r="N130" s="13"/>
      <c r="O130" s="13"/>
    </row>
    <row r="131" spans="1:15" ht="13.5" customHeight="1">
      <c r="A131" s="54"/>
      <c r="B131" s="50"/>
      <c r="C131" s="12"/>
      <c r="D131" s="28" t="s">
        <v>79</v>
      </c>
      <c r="E131" s="13">
        <v>2500000</v>
      </c>
      <c r="F131" s="13">
        <v>375000</v>
      </c>
      <c r="G131" s="13">
        <v>2125000</v>
      </c>
      <c r="H131" s="13"/>
      <c r="I131" s="13"/>
      <c r="J131" s="13"/>
      <c r="K131" s="13"/>
      <c r="L131" s="13"/>
      <c r="M131" s="13"/>
      <c r="N131" s="13"/>
      <c r="O131" s="13"/>
    </row>
    <row r="132" spans="1:15" ht="13.5" customHeight="1">
      <c r="A132" s="54"/>
      <c r="B132" s="50" t="s">
        <v>104</v>
      </c>
      <c r="C132" s="12"/>
      <c r="D132" s="28" t="s">
        <v>74</v>
      </c>
      <c r="E132" s="13">
        <v>331765</v>
      </c>
      <c r="F132" s="13">
        <v>49769</v>
      </c>
      <c r="G132" s="13">
        <v>281996</v>
      </c>
      <c r="H132" s="13"/>
      <c r="I132" s="13"/>
      <c r="J132" s="13"/>
      <c r="K132" s="13"/>
      <c r="L132" s="13"/>
      <c r="M132" s="13"/>
      <c r="N132" s="13"/>
      <c r="O132" s="13"/>
    </row>
    <row r="133" spans="1:15" ht="13.5" customHeight="1">
      <c r="A133" s="54"/>
      <c r="B133" s="42"/>
      <c r="C133" s="12"/>
      <c r="D133" s="28" t="s">
        <v>79</v>
      </c>
      <c r="E133" s="13">
        <v>500000</v>
      </c>
      <c r="F133" s="13">
        <v>75000</v>
      </c>
      <c r="G133" s="13">
        <v>425000</v>
      </c>
      <c r="H133" s="13"/>
      <c r="I133" s="13"/>
      <c r="J133" s="13"/>
      <c r="K133" s="13"/>
      <c r="L133" s="13"/>
      <c r="M133" s="13"/>
      <c r="N133" s="13"/>
      <c r="O133" s="13"/>
    </row>
    <row r="134" spans="1:15" ht="13.5" customHeight="1">
      <c r="A134" s="54">
        <v>16</v>
      </c>
      <c r="B134" s="42" t="s">
        <v>10</v>
      </c>
      <c r="C134" s="60" t="s">
        <v>81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</row>
    <row r="135" spans="1:15" ht="11.25">
      <c r="A135" s="54"/>
      <c r="B135" s="42" t="s">
        <v>31</v>
      </c>
      <c r="C135" s="12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3.5" customHeight="1">
      <c r="A136" s="54"/>
      <c r="B136" s="42" t="s">
        <v>12</v>
      </c>
      <c r="C136" s="12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3.5" customHeight="1">
      <c r="A137" s="54"/>
      <c r="B137" s="42" t="s">
        <v>13</v>
      </c>
      <c r="C137" s="70" t="s">
        <v>80</v>
      </c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1:15" ht="13.5" customHeight="1">
      <c r="A138" s="54"/>
      <c r="B138" s="43" t="s">
        <v>14</v>
      </c>
      <c r="C138" s="60" t="s">
        <v>82</v>
      </c>
      <c r="D138" s="60"/>
      <c r="E138" s="15">
        <f>F138+G138</f>
        <v>17700000</v>
      </c>
      <c r="F138" s="15">
        <f>F139+F140</f>
        <v>17453788</v>
      </c>
      <c r="G138" s="15">
        <f>G139+G140</f>
        <v>246212</v>
      </c>
      <c r="H138" s="13"/>
      <c r="I138" s="13"/>
      <c r="J138" s="13"/>
      <c r="K138" s="13"/>
      <c r="L138" s="13"/>
      <c r="M138" s="13"/>
      <c r="N138" s="13"/>
      <c r="O138" s="13"/>
    </row>
    <row r="139" spans="1:15" ht="13.5" customHeight="1">
      <c r="A139" s="54"/>
      <c r="B139" s="40" t="s">
        <v>84</v>
      </c>
      <c r="C139" s="12"/>
      <c r="D139" s="14"/>
      <c r="E139" s="13">
        <f>F139+G139</f>
        <v>7841200</v>
      </c>
      <c r="F139" s="13">
        <f>I139+7551538</f>
        <v>7594988</v>
      </c>
      <c r="G139" s="13">
        <f>L139</f>
        <v>246212</v>
      </c>
      <c r="H139" s="13">
        <f>I139+L139</f>
        <v>289662</v>
      </c>
      <c r="I139" s="13">
        <f>J139+K139</f>
        <v>43450</v>
      </c>
      <c r="J139" s="13">
        <v>0</v>
      </c>
      <c r="K139" s="13">
        <v>43450</v>
      </c>
      <c r="L139" s="13">
        <f>M139+N139+O139</f>
        <v>246212</v>
      </c>
      <c r="M139" s="13">
        <v>0</v>
      </c>
      <c r="N139" s="13">
        <v>0</v>
      </c>
      <c r="O139" s="13">
        <v>246212</v>
      </c>
    </row>
    <row r="140" spans="1:15" ht="13.5" customHeight="1">
      <c r="A140" s="54"/>
      <c r="B140" s="40" t="s">
        <v>69</v>
      </c>
      <c r="C140" s="12"/>
      <c r="D140" s="14"/>
      <c r="E140" s="13">
        <f>F140+G140</f>
        <v>9858800</v>
      </c>
      <c r="F140" s="13">
        <v>9858800</v>
      </c>
      <c r="G140" s="13">
        <v>0</v>
      </c>
      <c r="H140" s="13"/>
      <c r="I140" s="13"/>
      <c r="J140" s="13"/>
      <c r="K140" s="13"/>
      <c r="L140" s="13"/>
      <c r="M140" s="13"/>
      <c r="N140" s="13"/>
      <c r="O140" s="13"/>
    </row>
    <row r="141" spans="1:15" ht="13.5" customHeight="1">
      <c r="A141" s="54">
        <v>17</v>
      </c>
      <c r="B141" s="42" t="s">
        <v>10</v>
      </c>
      <c r="C141" s="60" t="s">
        <v>88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3.5" customHeight="1">
      <c r="A142" s="54"/>
      <c r="B142" s="42" t="s">
        <v>31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ht="13.5" customHeight="1">
      <c r="A143" s="54"/>
      <c r="B143" s="42" t="s">
        <v>12</v>
      </c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ht="13.5" customHeight="1">
      <c r="A144" s="54"/>
      <c r="B144" s="42" t="s">
        <v>13</v>
      </c>
      <c r="C144" s="78" t="s">
        <v>89</v>
      </c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</row>
    <row r="145" spans="1:15" ht="57" customHeight="1">
      <c r="A145" s="54"/>
      <c r="B145" s="43" t="s">
        <v>14</v>
      </c>
      <c r="C145" s="36"/>
      <c r="D145" s="31" t="s">
        <v>106</v>
      </c>
      <c r="E145" s="33">
        <f>F145+G145</f>
        <v>2500031</v>
      </c>
      <c r="F145" s="33">
        <f>F146+F147</f>
        <v>375015</v>
      </c>
      <c r="G145" s="33">
        <f>G146+G147</f>
        <v>2125016</v>
      </c>
      <c r="H145" s="35"/>
      <c r="I145" s="35"/>
      <c r="J145" s="35"/>
      <c r="K145" s="35"/>
      <c r="L145" s="35"/>
      <c r="M145" s="35"/>
      <c r="N145" s="35"/>
      <c r="O145" s="35"/>
    </row>
    <row r="146" spans="1:15" ht="13.5" customHeight="1">
      <c r="A146" s="54"/>
      <c r="B146" s="40" t="s">
        <v>84</v>
      </c>
      <c r="C146" s="36"/>
      <c r="D146" s="36"/>
      <c r="E146" s="32">
        <f>F146+G146</f>
        <v>1234863</v>
      </c>
      <c r="F146" s="32">
        <v>185234</v>
      </c>
      <c r="G146" s="32">
        <f>L146</f>
        <v>1049629</v>
      </c>
      <c r="H146" s="32">
        <f>I146+L146</f>
        <v>1234863</v>
      </c>
      <c r="I146" s="32">
        <f>J146+K146</f>
        <v>185234</v>
      </c>
      <c r="J146" s="32">
        <v>0</v>
      </c>
      <c r="K146" s="32">
        <v>185234</v>
      </c>
      <c r="L146" s="32">
        <f>M146+N146+O146</f>
        <v>1049629</v>
      </c>
      <c r="M146" s="32">
        <v>0</v>
      </c>
      <c r="N146" s="32">
        <v>0</v>
      </c>
      <c r="O146" s="32">
        <v>1049629</v>
      </c>
    </row>
    <row r="147" spans="1:15" ht="13.5" customHeight="1">
      <c r="A147" s="54"/>
      <c r="B147" s="40" t="s">
        <v>69</v>
      </c>
      <c r="C147" s="12"/>
      <c r="D147" s="14"/>
      <c r="E147" s="32">
        <f>F147+G147</f>
        <v>1265168</v>
      </c>
      <c r="F147" s="13">
        <v>189781</v>
      </c>
      <c r="G147" s="13">
        <v>1075387</v>
      </c>
      <c r="H147" s="13"/>
      <c r="I147" s="13"/>
      <c r="J147" s="13"/>
      <c r="K147" s="13"/>
      <c r="L147" s="13"/>
      <c r="M147" s="13"/>
      <c r="N147" s="13"/>
      <c r="O147" s="13"/>
    </row>
    <row r="148" spans="1:15" ht="13.5" customHeight="1">
      <c r="A148" s="54"/>
      <c r="B148" s="40"/>
      <c r="C148" s="12"/>
      <c r="D148" s="14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2" customHeight="1">
      <c r="A149" s="54"/>
      <c r="B149" s="8" t="s">
        <v>27</v>
      </c>
      <c r="C149" s="8"/>
      <c r="D149" s="8"/>
      <c r="E149" s="20">
        <f aca="true" t="shared" si="0" ref="E149:O149">SUM(E21,E43,E49,E57,E104,E118,E139,E129)</f>
        <v>49881462</v>
      </c>
      <c r="F149" s="20">
        <f t="shared" si="0"/>
        <v>21752608</v>
      </c>
      <c r="G149" s="20">
        <f t="shared" si="0"/>
        <v>28128854</v>
      </c>
      <c r="H149" s="20">
        <f t="shared" si="0"/>
        <v>39943955</v>
      </c>
      <c r="I149" s="20">
        <f t="shared" si="0"/>
        <v>11815101</v>
      </c>
      <c r="J149" s="20">
        <f t="shared" si="0"/>
        <v>0</v>
      </c>
      <c r="K149" s="20">
        <f t="shared" si="0"/>
        <v>11815101</v>
      </c>
      <c r="L149" s="20">
        <f t="shared" si="0"/>
        <v>28128854</v>
      </c>
      <c r="M149" s="20">
        <f t="shared" si="0"/>
        <v>0</v>
      </c>
      <c r="N149" s="20">
        <f t="shared" si="0"/>
        <v>0</v>
      </c>
      <c r="O149" s="20">
        <f t="shared" si="0"/>
        <v>28128854</v>
      </c>
    </row>
    <row r="150" spans="1:15" ht="12" customHeight="1">
      <c r="A150" s="54"/>
      <c r="B150" s="8" t="s">
        <v>28</v>
      </c>
      <c r="C150" s="8"/>
      <c r="D150" s="8"/>
      <c r="E150" s="20">
        <f aca="true" t="shared" si="1" ref="E150:O150">SUM(E28,E58,E66,E75,E81,E87,E94,E98,E110,E119,E128,E146)</f>
        <v>7639721</v>
      </c>
      <c r="F150" s="20">
        <f t="shared" si="1"/>
        <v>1132554</v>
      </c>
      <c r="G150" s="20">
        <f t="shared" si="1"/>
        <v>6507167</v>
      </c>
      <c r="H150" s="20">
        <f t="shared" si="1"/>
        <v>7639721</v>
      </c>
      <c r="I150" s="20">
        <f t="shared" si="1"/>
        <v>1132554</v>
      </c>
      <c r="J150" s="20">
        <f t="shared" si="1"/>
        <v>0</v>
      </c>
      <c r="K150" s="20">
        <f t="shared" si="1"/>
        <v>1132554</v>
      </c>
      <c r="L150" s="20">
        <f t="shared" si="1"/>
        <v>6507167</v>
      </c>
      <c r="M150" s="20">
        <f t="shared" si="1"/>
        <v>0</v>
      </c>
      <c r="N150" s="20">
        <f t="shared" si="1"/>
        <v>0</v>
      </c>
      <c r="O150" s="20">
        <f t="shared" si="1"/>
        <v>6507167</v>
      </c>
    </row>
    <row r="151" spans="1:15" ht="12.75" customHeight="1">
      <c r="A151" s="54"/>
      <c r="B151" s="8" t="s">
        <v>29</v>
      </c>
      <c r="C151" s="8"/>
      <c r="D151" s="8"/>
      <c r="E151" s="20">
        <f>SUM(E149,E150)</f>
        <v>57521183</v>
      </c>
      <c r="F151" s="20">
        <f aca="true" t="shared" si="2" ref="F151:O151">SUM(F149,F150)</f>
        <v>22885162</v>
      </c>
      <c r="G151" s="20">
        <f t="shared" si="2"/>
        <v>34636021</v>
      </c>
      <c r="H151" s="20">
        <f t="shared" si="2"/>
        <v>47583676</v>
      </c>
      <c r="I151" s="20">
        <f t="shared" si="2"/>
        <v>12947655</v>
      </c>
      <c r="J151" s="20">
        <f t="shared" si="2"/>
        <v>0</v>
      </c>
      <c r="K151" s="20">
        <f t="shared" si="2"/>
        <v>12947655</v>
      </c>
      <c r="L151" s="20">
        <f t="shared" si="2"/>
        <v>34636021</v>
      </c>
      <c r="M151" s="20">
        <f t="shared" si="2"/>
        <v>0</v>
      </c>
      <c r="N151" s="20">
        <f t="shared" si="2"/>
        <v>0</v>
      </c>
      <c r="O151" s="20">
        <f t="shared" si="2"/>
        <v>34636021</v>
      </c>
    </row>
    <row r="154" spans="5:9" ht="11.25">
      <c r="E154" s="18"/>
      <c r="F154" s="29"/>
      <c r="G154" s="29"/>
      <c r="H154" s="29"/>
      <c r="I154" s="29"/>
    </row>
    <row r="155" spans="6:9" ht="11.25">
      <c r="F155" s="29"/>
      <c r="G155" s="52"/>
      <c r="H155" s="53"/>
      <c r="I155" s="29"/>
    </row>
    <row r="156" spans="5:9" ht="11.25">
      <c r="E156" s="18"/>
      <c r="F156" s="29"/>
      <c r="G156" s="29"/>
      <c r="H156" s="29"/>
      <c r="I156" s="29"/>
    </row>
    <row r="157" spans="6:9" ht="11.25">
      <c r="F157" s="29"/>
      <c r="G157" s="29"/>
      <c r="H157" s="29"/>
      <c r="I157" s="29"/>
    </row>
    <row r="158" spans="6:9" ht="11.25">
      <c r="F158" s="29"/>
      <c r="G158" s="29"/>
      <c r="H158" s="29"/>
      <c r="I158" s="29"/>
    </row>
    <row r="159" spans="5:9" ht="11.25">
      <c r="E159" s="18"/>
      <c r="F159" s="29"/>
      <c r="G159" s="29"/>
      <c r="H159" s="29"/>
      <c r="I159" s="29"/>
    </row>
    <row r="160" spans="6:9" ht="11.25">
      <c r="F160" s="29"/>
      <c r="G160" s="29"/>
      <c r="H160" s="29"/>
      <c r="I160" s="29"/>
    </row>
  </sheetData>
  <sheetProtection/>
  <mergeCells count="107">
    <mergeCell ref="C30:O30"/>
    <mergeCell ref="A29:A37"/>
    <mergeCell ref="C142:O142"/>
    <mergeCell ref="C143:O143"/>
    <mergeCell ref="A141:A147"/>
    <mergeCell ref="C144:O144"/>
    <mergeCell ref="A121:A133"/>
    <mergeCell ref="C137:O137"/>
    <mergeCell ref="C121:O121"/>
    <mergeCell ref="C128:D128"/>
    <mergeCell ref="C102:O102"/>
    <mergeCell ref="I11:O11"/>
    <mergeCell ref="C16:O16"/>
    <mergeCell ref="A44:A49"/>
    <mergeCell ref="C47:O47"/>
    <mergeCell ref="G52:K52"/>
    <mergeCell ref="F53:L53"/>
    <mergeCell ref="A23:A28"/>
    <mergeCell ref="C23:O23"/>
    <mergeCell ref="C31:O31"/>
    <mergeCell ref="A16:A21"/>
    <mergeCell ref="C29:O29"/>
    <mergeCell ref="C113:O113"/>
    <mergeCell ref="C114:O114"/>
    <mergeCell ref="C112:O112"/>
    <mergeCell ref="B9:B14"/>
    <mergeCell ref="H10:O10"/>
    <mergeCell ref="H11:H14"/>
    <mergeCell ref="C89:O89"/>
    <mergeCell ref="C78:O78"/>
    <mergeCell ref="C106:O106"/>
    <mergeCell ref="C92:O92"/>
    <mergeCell ref="H9:O9"/>
    <mergeCell ref="C138:D138"/>
    <mergeCell ref="C134:O134"/>
    <mergeCell ref="C129:D129"/>
    <mergeCell ref="C107:O107"/>
    <mergeCell ref="C105:O105"/>
    <mergeCell ref="C96:O96"/>
    <mergeCell ref="C90:O90"/>
    <mergeCell ref="F10:F14"/>
    <mergeCell ref="C17:O17"/>
    <mergeCell ref="C32:O32"/>
    <mergeCell ref="C71:O71"/>
    <mergeCell ref="C69:O69"/>
    <mergeCell ref="A95:A98"/>
    <mergeCell ref="C95:O95"/>
    <mergeCell ref="C84:O84"/>
    <mergeCell ref="C85:O85"/>
    <mergeCell ref="C79:O79"/>
    <mergeCell ref="C141:O141"/>
    <mergeCell ref="A111:A120"/>
    <mergeCell ref="C108:O108"/>
    <mergeCell ref="C111:O111"/>
    <mergeCell ref="C126:D126"/>
    <mergeCell ref="C124:O124"/>
    <mergeCell ref="C125:D125"/>
    <mergeCell ref="A134:A140"/>
    <mergeCell ref="E9:E14"/>
    <mergeCell ref="M1:O1"/>
    <mergeCell ref="M2:O2"/>
    <mergeCell ref="M3:O3"/>
    <mergeCell ref="M4:O4"/>
    <mergeCell ref="A7:O7"/>
    <mergeCell ref="D9:D14"/>
    <mergeCell ref="L13:L14"/>
    <mergeCell ref="G10:G14"/>
    <mergeCell ref="L12:O12"/>
    <mergeCell ref="A9:A14"/>
    <mergeCell ref="I13:I14"/>
    <mergeCell ref="C19:O19"/>
    <mergeCell ref="C24:O24"/>
    <mergeCell ref="C45:O45"/>
    <mergeCell ref="C27:D27"/>
    <mergeCell ref="I12:K12"/>
    <mergeCell ref="J13:K13"/>
    <mergeCell ref="C9:C14"/>
    <mergeCell ref="F9:G9"/>
    <mergeCell ref="C18:O18"/>
    <mergeCell ref="M13:O13"/>
    <mergeCell ref="C20:D20"/>
    <mergeCell ref="C39:O39"/>
    <mergeCell ref="C25:O25"/>
    <mergeCell ref="G51:K51"/>
    <mergeCell ref="C38:O38"/>
    <mergeCell ref="C40:O40"/>
    <mergeCell ref="C41:O41"/>
    <mergeCell ref="C26:O26"/>
    <mergeCell ref="C68:O68"/>
    <mergeCell ref="C44:O44"/>
    <mergeCell ref="C91:O91"/>
    <mergeCell ref="C83:O83"/>
    <mergeCell ref="A82:A88"/>
    <mergeCell ref="C82:O82"/>
    <mergeCell ref="C76:O76"/>
    <mergeCell ref="C70:O70"/>
    <mergeCell ref="C46:O46"/>
    <mergeCell ref="A148:A151"/>
    <mergeCell ref="C99:O99"/>
    <mergeCell ref="A99:A104"/>
    <mergeCell ref="C100:O100"/>
    <mergeCell ref="C101:O101"/>
    <mergeCell ref="A51:A58"/>
    <mergeCell ref="G60:K60"/>
    <mergeCell ref="G61:K61"/>
    <mergeCell ref="F62:L62"/>
    <mergeCell ref="C77:O77"/>
  </mergeCells>
  <printOptions horizontalCentered="1"/>
  <pageMargins left="0.7086614173228347" right="0.7086614173228347" top="0.984251968503937" bottom="0.7086614173228347" header="0.31496062992125984" footer="0.31496062992125984"/>
  <pageSetup firstPageNumber="71" useFirstPageNumber="1" fitToHeight="0" horizontalDpi="600" verticalDpi="600" orientation="landscape" paperSize="9" scale="7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Palczewski Kamil</cp:lastModifiedBy>
  <cp:lastPrinted>2021-11-16T07:46:43Z</cp:lastPrinted>
  <dcterms:created xsi:type="dcterms:W3CDTF">2009-11-06T12:51:33Z</dcterms:created>
  <dcterms:modified xsi:type="dcterms:W3CDTF">2021-11-17T07:47:01Z</dcterms:modified>
  <cp:category/>
  <cp:version/>
  <cp:contentType/>
  <cp:contentStatus/>
</cp:coreProperties>
</file>